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rtella con ulteriori statistiche - CNIT 2017-2018 - Pieno\Spese Regioni, Province e Comuni Capoluogo di Provincia\"/>
    </mc:Choice>
  </mc:AlternateContent>
  <xr:revisionPtr revIDLastSave="0" documentId="8_{A24140B3-C417-429D-A421-26ACD6EE05D2}" xr6:coauthVersionLast="45" xr6:coauthVersionMax="45" xr10:uidLastSave="{00000000-0000-0000-0000-000000000000}"/>
  <bookViews>
    <workbookView xWindow="-120" yWindow="-120" windowWidth="29040" windowHeight="15840" tabRatio="907" activeTab="6" xr2:uid="{00000000-000D-0000-FFFF-FFFF00000000}"/>
  </bookViews>
  <sheets>
    <sheet name="Spese Correnti-Miss. 10" sheetId="1" r:id="rId1"/>
    <sheet name="Spese Conto Cap.-Miss. 10" sheetId="2" r:id="rId2"/>
    <sheet name="Spese-Correnti-Miss.12" sheetId="3" r:id="rId3"/>
    <sheet name="Spese-Conto Cap.-Miss.12" sheetId="4" r:id="rId4"/>
    <sheet name="Tot. Spese Corr. 10-12 " sheetId="7" r:id="rId5"/>
    <sheet name="Tot. C.Cap. 10-12" sheetId="8" r:id="rId6"/>
    <sheet name="Tot. Corr.+C.Cap. 10-12" sheetId="9" r:id="rId7"/>
  </sheets>
  <externalReferences>
    <externalReference r:id="rId8"/>
  </externalReferences>
  <definedNames>
    <definedName name="_xlnm.Print_Area" localSheetId="1">'Spese Conto Cap.-Miss. 10'!$B$2:$F$126</definedName>
    <definedName name="_xlnm.Print_Area" localSheetId="0">'Spese Correnti-Miss. 10'!$B$2:$F$127</definedName>
    <definedName name="_xlnm.Print_Area" localSheetId="3">'Spese-Conto Cap.-Miss.12'!$B$2:$F$87</definedName>
    <definedName name="_xlnm.Print_Area" localSheetId="2">'Spese-Correnti-Miss.12'!$B$2:$F$88</definedName>
    <definedName name="_xlnm.Print_Area" localSheetId="5">'Tot. C.Cap. 10-12'!$B$2:$F$53</definedName>
    <definedName name="_xlnm.Print_Area" localSheetId="6">'Tot. Corr.+C.Cap. 10-12'!$B$2:$F$53</definedName>
    <definedName name="_xlnm.Print_Area" localSheetId="4">'Tot. Spese Corr. 10-12 '!$B$2:$F$53</definedName>
    <definedName name="Print_Area" localSheetId="1">'Spese Conto Cap.-Miss. 10'!$B$2:$F$126</definedName>
    <definedName name="Print_Area" localSheetId="0">'Spese Correnti-Miss. 10'!$B$2:$F$127</definedName>
    <definedName name="Print_Area" localSheetId="3">'Spese-Conto Cap.-Miss.12'!$B$2:$F$87</definedName>
    <definedName name="Print_Area" localSheetId="2">'Spese-Correnti-Miss.12'!$B$2:$F$88</definedName>
    <definedName name="Print_Area" localSheetId="5">'Tot. C.Cap. 10-12'!$B$2:$F$55</definedName>
    <definedName name="Print_Area" localSheetId="6">'Tot. Corr.+C.Cap. 10-12'!$B$2:$F$55</definedName>
    <definedName name="Print_Area" localSheetId="4">'Tot. Spese Corr. 10-12 '!$B$2:$F$55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5" i="4" l="1"/>
  <c r="D85" i="4"/>
  <c r="C85" i="4"/>
  <c r="E84" i="4"/>
  <c r="D84" i="4"/>
  <c r="C84" i="4"/>
  <c r="E78" i="4"/>
  <c r="D78" i="4"/>
  <c r="C78" i="4"/>
  <c r="E77" i="4"/>
  <c r="D77" i="4"/>
  <c r="C77" i="4"/>
  <c r="E71" i="4"/>
  <c r="D71" i="4"/>
  <c r="C71" i="4"/>
  <c r="E70" i="4"/>
  <c r="D70" i="4"/>
  <c r="C70" i="4"/>
  <c r="E64" i="4"/>
  <c r="D64" i="4"/>
  <c r="C64" i="4"/>
  <c r="E63" i="4"/>
  <c r="D63" i="4"/>
  <c r="C63" i="4"/>
  <c r="E57" i="4"/>
  <c r="D57" i="4"/>
  <c r="C57" i="4"/>
  <c r="E56" i="4"/>
  <c r="D56" i="4"/>
  <c r="C56" i="4"/>
  <c r="E50" i="4"/>
  <c r="D50" i="4"/>
  <c r="C50" i="4"/>
  <c r="E49" i="4"/>
  <c r="D49" i="4"/>
  <c r="C49" i="4"/>
  <c r="E43" i="4"/>
  <c r="D43" i="4"/>
  <c r="C43" i="4"/>
  <c r="E42" i="4"/>
  <c r="D42" i="4"/>
  <c r="C42" i="4"/>
  <c r="E36" i="4"/>
  <c r="D36" i="4"/>
  <c r="C36" i="4"/>
  <c r="E35" i="4"/>
  <c r="D35" i="4"/>
  <c r="C35" i="4"/>
  <c r="E29" i="4"/>
  <c r="D29" i="4"/>
  <c r="C29" i="4"/>
  <c r="E28" i="4"/>
  <c r="D28" i="4"/>
  <c r="C28" i="4"/>
  <c r="E22" i="4"/>
  <c r="D22" i="4"/>
  <c r="C22" i="4"/>
  <c r="E21" i="4"/>
  <c r="D21" i="4"/>
  <c r="C21" i="4"/>
  <c r="E15" i="4"/>
  <c r="D15" i="4"/>
  <c r="C15" i="4"/>
  <c r="E14" i="4"/>
  <c r="D14" i="4"/>
  <c r="C14" i="4"/>
  <c r="E8" i="4"/>
  <c r="D8" i="4"/>
  <c r="C8" i="4"/>
  <c r="E7" i="4"/>
  <c r="D7" i="4"/>
  <c r="C7" i="4"/>
  <c r="E78" i="3"/>
  <c r="D78" i="3"/>
  <c r="C78" i="3"/>
  <c r="E77" i="3"/>
  <c r="D77" i="3"/>
  <c r="C77" i="3"/>
  <c r="E71" i="3"/>
  <c r="D71" i="3"/>
  <c r="C71" i="3"/>
  <c r="E70" i="3"/>
  <c r="D70" i="3"/>
  <c r="C70" i="3"/>
  <c r="E57" i="3"/>
  <c r="D57" i="3"/>
  <c r="C57" i="3"/>
  <c r="E56" i="3"/>
  <c r="D56" i="3"/>
  <c r="C56" i="3"/>
  <c r="E50" i="3"/>
  <c r="D50" i="3"/>
  <c r="C50" i="3"/>
  <c r="E49" i="3"/>
  <c r="D49" i="3"/>
  <c r="C49" i="3"/>
  <c r="E36" i="3"/>
  <c r="D36" i="3"/>
  <c r="C36" i="3"/>
  <c r="E35" i="3"/>
  <c r="D35" i="3"/>
  <c r="C35" i="3"/>
  <c r="E29" i="3"/>
  <c r="D29" i="3"/>
  <c r="C29" i="3"/>
  <c r="E28" i="3"/>
  <c r="D28" i="3"/>
  <c r="C28" i="3"/>
  <c r="E15" i="3"/>
  <c r="D15" i="3"/>
  <c r="C15" i="3"/>
  <c r="E14" i="3"/>
  <c r="D14" i="3"/>
  <c r="C14" i="3"/>
  <c r="E8" i="3"/>
  <c r="D8" i="3"/>
  <c r="C8" i="3"/>
  <c r="E7" i="3"/>
  <c r="D7" i="3"/>
  <c r="C7" i="3"/>
  <c r="D116" i="2"/>
  <c r="C116" i="2"/>
  <c r="D115" i="2"/>
  <c r="C115" i="2"/>
  <c r="D114" i="2"/>
  <c r="C114" i="2"/>
  <c r="D113" i="2"/>
  <c r="C113" i="2"/>
  <c r="D112" i="2"/>
  <c r="C112" i="2"/>
  <c r="D111" i="2"/>
  <c r="C111" i="2"/>
  <c r="F110" i="2"/>
  <c r="D110" i="2"/>
  <c r="C110" i="2"/>
  <c r="E105" i="2"/>
  <c r="D105" i="2"/>
  <c r="C105" i="2"/>
  <c r="E104" i="2"/>
  <c r="D104" i="2"/>
  <c r="C104" i="2"/>
  <c r="E103" i="2"/>
  <c r="D103" i="2"/>
  <c r="C103" i="2"/>
  <c r="E102" i="2"/>
  <c r="D102" i="2"/>
  <c r="C102" i="2"/>
  <c r="E101" i="2"/>
  <c r="D101" i="2"/>
  <c r="C101" i="2"/>
  <c r="E100" i="2"/>
  <c r="D100" i="2"/>
  <c r="C100" i="2"/>
  <c r="E94" i="2"/>
  <c r="D94" i="2"/>
  <c r="C94" i="2"/>
  <c r="E93" i="2"/>
  <c r="D93" i="2"/>
  <c r="C93" i="2"/>
  <c r="E92" i="2"/>
  <c r="D92" i="2"/>
  <c r="C92" i="2"/>
  <c r="E91" i="2"/>
  <c r="D91" i="2"/>
  <c r="C91" i="2"/>
  <c r="E90" i="2"/>
  <c r="D90" i="2"/>
  <c r="C90" i="2"/>
  <c r="E89" i="2"/>
  <c r="D89" i="2"/>
  <c r="C89" i="2"/>
  <c r="E84" i="2"/>
  <c r="D84" i="2"/>
  <c r="C84" i="2"/>
  <c r="E83" i="2"/>
  <c r="D83" i="2"/>
  <c r="C83" i="2"/>
  <c r="E82" i="2"/>
  <c r="D82" i="2"/>
  <c r="C82" i="2"/>
  <c r="E81" i="2"/>
  <c r="D81" i="2"/>
  <c r="C81" i="2"/>
  <c r="E80" i="2"/>
  <c r="D80" i="2"/>
  <c r="C80" i="2"/>
  <c r="E79" i="2"/>
  <c r="D79" i="2"/>
  <c r="C79" i="2"/>
  <c r="E74" i="2"/>
  <c r="D74" i="2"/>
  <c r="C74" i="2"/>
  <c r="E73" i="2"/>
  <c r="D73" i="2"/>
  <c r="C73" i="2"/>
  <c r="E72" i="2"/>
  <c r="D72" i="2"/>
  <c r="C72" i="2"/>
  <c r="E71" i="2"/>
  <c r="D71" i="2"/>
  <c r="C71" i="2"/>
  <c r="E70" i="2"/>
  <c r="D70" i="2"/>
  <c r="C70" i="2"/>
  <c r="E69" i="2"/>
  <c r="D69" i="2"/>
  <c r="C69" i="2"/>
  <c r="D63" i="2"/>
  <c r="C63" i="2"/>
  <c r="D62" i="2"/>
  <c r="C62" i="2"/>
  <c r="D61" i="2"/>
  <c r="C61" i="2"/>
  <c r="D60" i="2"/>
  <c r="C60" i="2"/>
  <c r="D59" i="2"/>
  <c r="C59" i="2"/>
  <c r="D58" i="2"/>
  <c r="C58" i="2"/>
  <c r="E53" i="2"/>
  <c r="D53" i="2"/>
  <c r="C53" i="2"/>
  <c r="E52" i="2"/>
  <c r="D52" i="2"/>
  <c r="C52" i="2"/>
  <c r="E51" i="2"/>
  <c r="D51" i="2"/>
  <c r="C51" i="2"/>
  <c r="E50" i="2"/>
  <c r="D50" i="2"/>
  <c r="C50" i="2"/>
  <c r="E49" i="2"/>
  <c r="D49" i="2"/>
  <c r="C49" i="2"/>
  <c r="E48" i="2"/>
  <c r="D48" i="2"/>
  <c r="C48" i="2"/>
  <c r="E43" i="2"/>
  <c r="D43" i="2"/>
  <c r="C43" i="2"/>
  <c r="E42" i="2"/>
  <c r="D42" i="2"/>
  <c r="C42" i="2"/>
  <c r="E41" i="2"/>
  <c r="D41" i="2"/>
  <c r="C41" i="2"/>
  <c r="E40" i="2"/>
  <c r="D40" i="2"/>
  <c r="C40" i="2"/>
  <c r="E39" i="2"/>
  <c r="D39" i="2"/>
  <c r="C39" i="2"/>
  <c r="E38" i="2"/>
  <c r="D38" i="2"/>
  <c r="C38" i="2"/>
  <c r="E32" i="2"/>
  <c r="D32" i="2"/>
  <c r="C32" i="2"/>
  <c r="E31" i="2"/>
  <c r="D31" i="2"/>
  <c r="C31" i="2"/>
  <c r="E30" i="2"/>
  <c r="D30" i="2"/>
  <c r="C30" i="2"/>
  <c r="E29" i="2"/>
  <c r="D29" i="2"/>
  <c r="C29" i="2"/>
  <c r="E28" i="2"/>
  <c r="D28" i="2"/>
  <c r="C28" i="2"/>
  <c r="E27" i="2"/>
  <c r="D27" i="2"/>
  <c r="C27" i="2"/>
  <c r="E22" i="2"/>
  <c r="D22" i="2"/>
  <c r="C22" i="2"/>
  <c r="E21" i="2"/>
  <c r="D21" i="2"/>
  <c r="C21" i="2"/>
  <c r="E20" i="2"/>
  <c r="D20" i="2"/>
  <c r="C20" i="2"/>
  <c r="E19" i="2"/>
  <c r="D19" i="2"/>
  <c r="C19" i="2"/>
  <c r="E18" i="2"/>
  <c r="D18" i="2"/>
  <c r="C18" i="2"/>
  <c r="E17" i="2"/>
  <c r="D17" i="2"/>
  <c r="C17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E85" i="1"/>
  <c r="D85" i="1"/>
  <c r="C85" i="1"/>
  <c r="E84" i="1"/>
  <c r="D84" i="1"/>
  <c r="C84" i="1"/>
  <c r="E83" i="1"/>
  <c r="D83" i="1"/>
  <c r="C83" i="1"/>
  <c r="E82" i="1"/>
  <c r="D82" i="1"/>
  <c r="C82" i="1"/>
  <c r="E81" i="1"/>
  <c r="D81" i="1"/>
  <c r="C81" i="1"/>
  <c r="E80" i="1"/>
  <c r="D80" i="1"/>
  <c r="C80" i="1"/>
  <c r="E75" i="1"/>
  <c r="D75" i="1"/>
  <c r="C75" i="1"/>
  <c r="E74" i="1"/>
  <c r="D74" i="1"/>
  <c r="C74" i="1"/>
  <c r="E73" i="1"/>
  <c r="D73" i="1"/>
  <c r="C73" i="1"/>
  <c r="E72" i="1"/>
  <c r="D72" i="1"/>
  <c r="C72" i="1"/>
  <c r="E71" i="1"/>
  <c r="D71" i="1"/>
  <c r="C71" i="1"/>
  <c r="E70" i="1"/>
  <c r="D70" i="1"/>
  <c r="C70" i="1"/>
  <c r="E64" i="1"/>
  <c r="D64" i="1"/>
  <c r="C64" i="1"/>
  <c r="E63" i="1"/>
  <c r="D63" i="1"/>
  <c r="C63" i="1"/>
  <c r="E62" i="1"/>
  <c r="D62" i="1"/>
  <c r="C62" i="1"/>
  <c r="E61" i="1"/>
  <c r="D61" i="1"/>
  <c r="C61" i="1"/>
  <c r="E60" i="1"/>
  <c r="D60" i="1"/>
  <c r="C60" i="1"/>
  <c r="E59" i="1"/>
  <c r="D59" i="1"/>
  <c r="C59" i="1"/>
  <c r="E54" i="1"/>
  <c r="D54" i="1"/>
  <c r="C54" i="1"/>
  <c r="E53" i="1"/>
  <c r="D53" i="1"/>
  <c r="C53" i="1"/>
  <c r="E52" i="1"/>
  <c r="D52" i="1"/>
  <c r="C52" i="1"/>
  <c r="E51" i="1"/>
  <c r="D51" i="1"/>
  <c r="C51" i="1"/>
  <c r="E50" i="1"/>
  <c r="D50" i="1"/>
  <c r="C50" i="1"/>
  <c r="E49" i="1"/>
  <c r="D49" i="1"/>
  <c r="C49" i="1"/>
  <c r="E44" i="1"/>
  <c r="D44" i="1"/>
  <c r="C44" i="1"/>
  <c r="E43" i="1"/>
  <c r="D43" i="1"/>
  <c r="C43" i="1"/>
  <c r="E42" i="1"/>
  <c r="D42" i="1"/>
  <c r="C42" i="1"/>
  <c r="E41" i="1"/>
  <c r="D41" i="1"/>
  <c r="C41" i="1"/>
  <c r="E40" i="1"/>
  <c r="D40" i="1"/>
  <c r="C40" i="1"/>
  <c r="E39" i="1"/>
  <c r="D39" i="1"/>
  <c r="C39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F85" i="1" l="1"/>
  <c r="E95" i="1"/>
  <c r="C95" i="1"/>
  <c r="C65" i="1"/>
  <c r="E116" i="1"/>
  <c r="E115" i="1"/>
  <c r="E114" i="1"/>
  <c r="E113" i="1"/>
  <c r="E112" i="1"/>
  <c r="E111" i="1"/>
  <c r="D116" i="1"/>
  <c r="D115" i="1"/>
  <c r="D114" i="1"/>
  <c r="D113" i="1"/>
  <c r="D112" i="1"/>
  <c r="D111" i="1"/>
  <c r="F54" i="1"/>
  <c r="C115" i="1"/>
  <c r="C114" i="1"/>
  <c r="C113" i="1"/>
  <c r="C112" i="1"/>
  <c r="C55" i="1"/>
  <c r="E106" i="1"/>
  <c r="E126" i="1" s="1"/>
  <c r="E105" i="1"/>
  <c r="E125" i="1" s="1"/>
  <c r="E104" i="1"/>
  <c r="E103" i="1"/>
  <c r="E102" i="1"/>
  <c r="E122" i="1" s="1"/>
  <c r="E101" i="1"/>
  <c r="D106" i="1"/>
  <c r="D105" i="1"/>
  <c r="D104" i="1"/>
  <c r="D124" i="1" s="1"/>
  <c r="D103" i="1"/>
  <c r="D123" i="1" s="1"/>
  <c r="D102" i="1"/>
  <c r="D101" i="1"/>
  <c r="C106" i="1"/>
  <c r="C105" i="1"/>
  <c r="C125" i="1" s="1"/>
  <c r="C104" i="1"/>
  <c r="C103" i="1"/>
  <c r="C102" i="1"/>
  <c r="C122" i="1" s="1"/>
  <c r="C101" i="1"/>
  <c r="E33" i="1"/>
  <c r="D33" i="1"/>
  <c r="C33" i="1"/>
  <c r="C123" i="1" l="1"/>
  <c r="D125" i="1"/>
  <c r="E123" i="1"/>
  <c r="C124" i="1"/>
  <c r="D122" i="1"/>
  <c r="D126" i="1"/>
  <c r="E124" i="1"/>
  <c r="C76" i="1"/>
  <c r="F106" i="1"/>
  <c r="C107" i="1"/>
  <c r="D121" i="1"/>
  <c r="D127" i="1" s="1"/>
  <c r="D107" i="1"/>
  <c r="E107" i="1"/>
  <c r="E121" i="1"/>
  <c r="D117" i="1"/>
  <c r="E117" i="1"/>
  <c r="C45" i="1"/>
  <c r="F64" i="1"/>
  <c r="C111" i="1"/>
  <c r="F75" i="1"/>
  <c r="D95" i="1"/>
  <c r="C116" i="1"/>
  <c r="F116" i="1" s="1"/>
  <c r="E86" i="1"/>
  <c r="D86" i="1"/>
  <c r="C86" i="1"/>
  <c r="E76" i="1"/>
  <c r="D76" i="1"/>
  <c r="F95" i="1"/>
  <c r="E65" i="1"/>
  <c r="D65" i="1"/>
  <c r="E55" i="1"/>
  <c r="D55" i="1"/>
  <c r="F44" i="1"/>
  <c r="E45" i="1"/>
  <c r="D45" i="1"/>
  <c r="E24" i="1"/>
  <c r="F23" i="1"/>
  <c r="D24" i="1"/>
  <c r="C24" i="1"/>
  <c r="F13" i="1"/>
  <c r="E127" i="1" l="1"/>
  <c r="C117" i="1"/>
  <c r="C126" i="1"/>
  <c r="F126" i="1" s="1"/>
  <c r="F33" i="1"/>
  <c r="C121" i="1"/>
  <c r="C127" i="1" l="1"/>
  <c r="D14" i="1"/>
  <c r="C14" i="1"/>
  <c r="C15" i="1" s="1"/>
  <c r="E14" i="1"/>
  <c r="E54" i="2"/>
  <c r="E111" i="2" l="1"/>
  <c r="E112" i="2"/>
  <c r="E113" i="2"/>
  <c r="E114" i="2"/>
  <c r="E115" i="2"/>
  <c r="E110" i="2"/>
  <c r="E59" i="2"/>
  <c r="E60" i="2"/>
  <c r="E61" i="2"/>
  <c r="E62" i="2"/>
  <c r="E63" i="2"/>
  <c r="E58" i="2"/>
  <c r="E106" i="2" l="1"/>
  <c r="E43" i="3" l="1"/>
  <c r="E42" i="3"/>
  <c r="D43" i="3"/>
  <c r="C42" i="3" l="1"/>
  <c r="C43" i="3"/>
  <c r="F43" i="3" s="1"/>
  <c r="E63" i="3"/>
  <c r="E21" i="3"/>
  <c r="C64" i="3"/>
  <c r="C85" i="3"/>
  <c r="E22" i="3"/>
  <c r="E84" i="3"/>
  <c r="E64" i="3"/>
  <c r="E85" i="3"/>
  <c r="F77" i="3"/>
  <c r="F78" i="3"/>
  <c r="C63" i="3"/>
  <c r="C84" i="3"/>
  <c r="C21" i="3"/>
  <c r="D42" i="3"/>
  <c r="C22" i="3"/>
  <c r="D21" i="3"/>
  <c r="D63" i="3"/>
  <c r="D84" i="3"/>
  <c r="D22" i="3"/>
  <c r="D64" i="3"/>
  <c r="D85" i="3"/>
  <c r="F71" i="3"/>
  <c r="F70" i="3"/>
  <c r="F49" i="3"/>
  <c r="F57" i="4"/>
  <c r="F8" i="4"/>
  <c r="F63" i="4"/>
  <c r="F7" i="3"/>
  <c r="F8" i="3"/>
  <c r="F50" i="3"/>
  <c r="F35" i="4"/>
  <c r="F7" i="4"/>
  <c r="F36" i="4"/>
  <c r="F43" i="4"/>
  <c r="F56" i="4"/>
  <c r="F14" i="3"/>
  <c r="F36" i="3"/>
  <c r="F57" i="3"/>
  <c r="F28" i="4"/>
  <c r="F49" i="4"/>
  <c r="F70" i="4"/>
  <c r="F29" i="4"/>
  <c r="F50" i="4"/>
  <c r="F42" i="4"/>
  <c r="F64" i="4"/>
  <c r="F85" i="4"/>
  <c r="F14" i="4"/>
  <c r="F22" i="4"/>
  <c r="F28" i="3"/>
  <c r="F15" i="4"/>
  <c r="F56" i="3"/>
  <c r="F71" i="4"/>
  <c r="F29" i="3"/>
  <c r="F77" i="4"/>
  <c r="F21" i="4"/>
  <c r="F78" i="4"/>
  <c r="F15" i="3"/>
  <c r="F35" i="3"/>
  <c r="F84" i="4"/>
  <c r="F42" i="3" l="1"/>
  <c r="E122" i="2"/>
  <c r="E123" i="2"/>
  <c r="E124" i="2"/>
  <c r="E125" i="2"/>
  <c r="E120" i="2"/>
  <c r="F64" i="3"/>
  <c r="D123" i="2"/>
  <c r="C124" i="2"/>
  <c r="D124" i="2"/>
  <c r="D125" i="2"/>
  <c r="D120" i="2"/>
  <c r="C123" i="2"/>
  <c r="C125" i="2"/>
  <c r="C120" i="2"/>
  <c r="C121" i="2"/>
  <c r="D121" i="2"/>
  <c r="E121" i="2"/>
  <c r="C122" i="2"/>
  <c r="D122" i="2"/>
  <c r="F63" i="3"/>
  <c r="F85" i="3"/>
  <c r="D90" i="1"/>
  <c r="E90" i="1"/>
  <c r="E91" i="1"/>
  <c r="C93" i="1"/>
  <c r="F21" i="3"/>
  <c r="D91" i="1"/>
  <c r="E93" i="1"/>
  <c r="E94" i="1"/>
  <c r="C94" i="1"/>
  <c r="E92" i="1"/>
  <c r="C90" i="1"/>
  <c r="D92" i="1"/>
  <c r="C91" i="1"/>
  <c r="D93" i="1"/>
  <c r="C92" i="1"/>
  <c r="D94" i="1"/>
  <c r="F22" i="3"/>
  <c r="F84" i="3"/>
  <c r="F37" i="4"/>
  <c r="F37" i="3"/>
  <c r="F30" i="3"/>
  <c r="D54" i="2"/>
  <c r="C64" i="2"/>
  <c r="E64" i="2"/>
  <c r="C44" i="2"/>
  <c r="D75" i="2"/>
  <c r="C54" i="2"/>
  <c r="E44" i="2"/>
  <c r="C75" i="2"/>
  <c r="E75" i="2"/>
  <c r="D44" i="2"/>
  <c r="D64" i="2"/>
  <c r="C85" i="2"/>
  <c r="C95" i="2"/>
  <c r="E95" i="2"/>
  <c r="D85" i="2"/>
  <c r="E85" i="2"/>
  <c r="D95" i="2"/>
  <c r="F63" i="1"/>
  <c r="F62" i="1"/>
  <c r="F61" i="1"/>
  <c r="F60" i="1"/>
  <c r="F59" i="1"/>
  <c r="F53" i="1"/>
  <c r="F52" i="1"/>
  <c r="F51" i="1"/>
  <c r="F50" i="1"/>
  <c r="F49" i="1"/>
  <c r="F43" i="1"/>
  <c r="F42" i="1"/>
  <c r="F41" i="1"/>
  <c r="F40" i="1"/>
  <c r="F39" i="1"/>
  <c r="F84" i="1"/>
  <c r="F83" i="1"/>
  <c r="F82" i="1"/>
  <c r="F81" i="1"/>
  <c r="F80" i="1"/>
  <c r="F74" i="1"/>
  <c r="F73" i="1"/>
  <c r="F72" i="1"/>
  <c r="F71" i="1"/>
  <c r="F70" i="1"/>
  <c r="F105" i="1"/>
  <c r="F104" i="1"/>
  <c r="F103" i="1"/>
  <c r="F102" i="1"/>
  <c r="F101" i="1"/>
  <c r="F115" i="1"/>
  <c r="F114" i="1"/>
  <c r="F113" i="1"/>
  <c r="F112" i="1"/>
  <c r="F111" i="1"/>
  <c r="F117" i="1" l="1"/>
  <c r="F76" i="1"/>
  <c r="F45" i="1"/>
  <c r="F65" i="1"/>
  <c r="F107" i="1"/>
  <c r="F86" i="1"/>
  <c r="C96" i="1"/>
  <c r="E96" i="1"/>
  <c r="D96" i="1"/>
  <c r="F55" i="1"/>
  <c r="E116" i="2"/>
  <c r="E126" i="2"/>
  <c r="D106" i="2"/>
  <c r="C106" i="2"/>
  <c r="F124" i="1"/>
  <c r="C126" i="2"/>
  <c r="D126" i="2"/>
  <c r="F123" i="1"/>
  <c r="F122" i="1"/>
  <c r="F121" i="1"/>
  <c r="F125" i="1"/>
  <c r="F90" i="1"/>
  <c r="F91" i="1"/>
  <c r="F92" i="1"/>
  <c r="F93" i="1"/>
  <c r="F94" i="1"/>
  <c r="F127" i="1" l="1"/>
  <c r="F96" i="1"/>
  <c r="F23" i="7"/>
  <c r="F19" i="7"/>
  <c r="E13" i="2"/>
  <c r="E33" i="2"/>
  <c r="F8" i="2"/>
  <c r="F10" i="2"/>
  <c r="F12" i="2"/>
  <c r="E23" i="2"/>
  <c r="F11" i="2"/>
  <c r="C33" i="2"/>
  <c r="F7" i="2"/>
  <c r="C13" i="2"/>
  <c r="F9" i="2"/>
  <c r="C23" i="2"/>
  <c r="D13" i="2"/>
  <c r="D23" i="2"/>
  <c r="D33" i="2"/>
  <c r="F121" i="2"/>
  <c r="F122" i="2"/>
  <c r="F123" i="2"/>
  <c r="F124" i="2"/>
  <c r="F125" i="2"/>
  <c r="F120" i="2"/>
  <c r="F111" i="2"/>
  <c r="F112" i="2"/>
  <c r="F113" i="2"/>
  <c r="F114" i="2"/>
  <c r="F115" i="2"/>
  <c r="F101" i="2"/>
  <c r="F102" i="2"/>
  <c r="F103" i="2"/>
  <c r="F104" i="2"/>
  <c r="F105" i="2"/>
  <c r="F100" i="2"/>
  <c r="F90" i="2"/>
  <c r="F91" i="2"/>
  <c r="F92" i="2"/>
  <c r="F93" i="2"/>
  <c r="F94" i="2"/>
  <c r="F89" i="2"/>
  <c r="F80" i="2"/>
  <c r="F81" i="2"/>
  <c r="F82" i="2"/>
  <c r="F83" i="2"/>
  <c r="F84" i="2"/>
  <c r="F79" i="2"/>
  <c r="F70" i="2"/>
  <c r="F71" i="2"/>
  <c r="F72" i="2"/>
  <c r="F73" i="2"/>
  <c r="F74" i="2"/>
  <c r="F69" i="2"/>
  <c r="F59" i="2"/>
  <c r="F60" i="2"/>
  <c r="F61" i="2"/>
  <c r="F62" i="2"/>
  <c r="F63" i="2"/>
  <c r="F58" i="2"/>
  <c r="F49" i="2"/>
  <c r="F50" i="2"/>
  <c r="F51" i="2"/>
  <c r="F52" i="2"/>
  <c r="F53" i="2"/>
  <c r="F48" i="2"/>
  <c r="F39" i="2"/>
  <c r="F40" i="2"/>
  <c r="F41" i="2"/>
  <c r="F42" i="2"/>
  <c r="F43" i="2"/>
  <c r="F38" i="2"/>
  <c r="F28" i="2"/>
  <c r="F29" i="2"/>
  <c r="F30" i="2"/>
  <c r="F31" i="2"/>
  <c r="F32" i="2"/>
  <c r="F27" i="2"/>
  <c r="F18" i="2"/>
  <c r="F19" i="2"/>
  <c r="F20" i="2"/>
  <c r="F21" i="2"/>
  <c r="F22" i="2"/>
  <c r="F17" i="2"/>
  <c r="F27" i="7" l="1"/>
  <c r="F126" i="2"/>
  <c r="F33" i="2"/>
  <c r="F23" i="2"/>
  <c r="F13" i="2"/>
  <c r="F116" i="2"/>
  <c r="F95" i="2"/>
  <c r="F75" i="2"/>
  <c r="F106" i="2"/>
  <c r="F85" i="2"/>
  <c r="F64" i="2"/>
  <c r="F54" i="2"/>
  <c r="F44" i="2"/>
  <c r="C30" i="1" l="1"/>
  <c r="D30" i="1"/>
  <c r="C32" i="1"/>
  <c r="D28" i="1"/>
  <c r="E29" i="1"/>
  <c r="E32" i="1"/>
  <c r="D29" i="1"/>
  <c r="E30" i="1"/>
  <c r="F19" i="1"/>
  <c r="F21" i="1"/>
  <c r="C29" i="1"/>
  <c r="E31" i="1"/>
  <c r="F20" i="1"/>
  <c r="C31" i="1"/>
  <c r="D32" i="1"/>
  <c r="C28" i="1"/>
  <c r="F9" i="1"/>
  <c r="F8" i="1"/>
  <c r="F18" i="1"/>
  <c r="D31" i="1"/>
  <c r="E28" i="1"/>
  <c r="F22" i="1"/>
  <c r="F12" i="1"/>
  <c r="F11" i="1"/>
  <c r="F10" i="1"/>
  <c r="F14" i="1" l="1"/>
  <c r="C34" i="1"/>
  <c r="E34" i="1"/>
  <c r="D34" i="1"/>
  <c r="F24" i="1"/>
  <c r="F29" i="1"/>
  <c r="F28" i="1"/>
  <c r="F32" i="1"/>
  <c r="F30" i="1"/>
  <c r="F31" i="1"/>
  <c r="F34" i="1" l="1"/>
  <c r="E86" i="4" l="1"/>
  <c r="D86" i="4"/>
  <c r="C86" i="4"/>
  <c r="E79" i="4"/>
  <c r="D79" i="4"/>
  <c r="C79" i="4"/>
  <c r="E72" i="4"/>
  <c r="D72" i="4"/>
  <c r="C72" i="4"/>
  <c r="E65" i="4"/>
  <c r="D65" i="4"/>
  <c r="C65" i="4"/>
  <c r="E58" i="4"/>
  <c r="E36" i="8" s="1"/>
  <c r="D58" i="4"/>
  <c r="D36" i="8" s="1"/>
  <c r="C58" i="4"/>
  <c r="C36" i="8" s="1"/>
  <c r="E51" i="4"/>
  <c r="D51" i="4"/>
  <c r="C51" i="4"/>
  <c r="E44" i="4"/>
  <c r="D44" i="4"/>
  <c r="C44" i="4"/>
  <c r="E37" i="4"/>
  <c r="E23" i="8" s="1"/>
  <c r="D37" i="4"/>
  <c r="D23" i="8" s="1"/>
  <c r="C37" i="4"/>
  <c r="C23" i="8" s="1"/>
  <c r="E30" i="4"/>
  <c r="D30" i="4"/>
  <c r="C30" i="4"/>
  <c r="E23" i="4"/>
  <c r="D23" i="4"/>
  <c r="C23" i="4"/>
  <c r="F23" i="4"/>
  <c r="E16" i="4"/>
  <c r="E10" i="8" s="1"/>
  <c r="D16" i="4"/>
  <c r="D10" i="8" s="1"/>
  <c r="C16" i="4"/>
  <c r="C10" i="8" s="1"/>
  <c r="E9" i="4"/>
  <c r="D9" i="4"/>
  <c r="C9" i="4"/>
  <c r="C49" i="8" l="1"/>
  <c r="D49" i="8"/>
  <c r="E49" i="8"/>
  <c r="E32" i="8"/>
  <c r="C19" i="8"/>
  <c r="D19" i="8"/>
  <c r="C6" i="8"/>
  <c r="E19" i="8"/>
  <c r="E27" i="8" s="1"/>
  <c r="D6" i="8"/>
  <c r="C32" i="8"/>
  <c r="E6" i="8"/>
  <c r="D32" i="8"/>
  <c r="C27" i="8"/>
  <c r="F79" i="4"/>
  <c r="F65" i="4"/>
  <c r="F51" i="4"/>
  <c r="F44" i="4"/>
  <c r="F9" i="4"/>
  <c r="F30" i="4"/>
  <c r="F72" i="4"/>
  <c r="F16" i="4"/>
  <c r="F58" i="4"/>
  <c r="E40" i="8" l="1"/>
  <c r="C14" i="8"/>
  <c r="E45" i="8"/>
  <c r="E53" i="8" s="1"/>
  <c r="D45" i="8"/>
  <c r="D53" i="8" s="1"/>
  <c r="C45" i="8"/>
  <c r="D27" i="8"/>
  <c r="F32" i="8"/>
  <c r="C40" i="8"/>
  <c r="D14" i="8"/>
  <c r="E14" i="8"/>
  <c r="D40" i="8"/>
  <c r="F86" i="4"/>
  <c r="E86" i="3"/>
  <c r="D86" i="3"/>
  <c r="C86" i="3"/>
  <c r="E79" i="3"/>
  <c r="D79" i="3"/>
  <c r="C79" i="3"/>
  <c r="E72" i="3"/>
  <c r="D72" i="3"/>
  <c r="C72" i="3"/>
  <c r="D65" i="3"/>
  <c r="E58" i="3"/>
  <c r="E36" i="7" s="1"/>
  <c r="D58" i="3"/>
  <c r="D36" i="7" s="1"/>
  <c r="C58" i="3"/>
  <c r="C36" i="7" s="1"/>
  <c r="D51" i="3"/>
  <c r="D32" i="7" s="1"/>
  <c r="E44" i="3"/>
  <c r="D44" i="3"/>
  <c r="C44" i="3"/>
  <c r="E37" i="3"/>
  <c r="D37" i="3"/>
  <c r="C37" i="3"/>
  <c r="E30" i="3"/>
  <c r="E19" i="7" s="1"/>
  <c r="D30" i="3"/>
  <c r="C30" i="3"/>
  <c r="D23" i="3"/>
  <c r="E16" i="3"/>
  <c r="E10" i="7" s="1"/>
  <c r="D16" i="3"/>
  <c r="C16" i="3"/>
  <c r="C10" i="7" s="1"/>
  <c r="E9" i="3"/>
  <c r="E6" i="7" s="1"/>
  <c r="D9" i="3"/>
  <c r="C9" i="3"/>
  <c r="C6" i="7" s="1"/>
  <c r="F45" i="8" l="1"/>
  <c r="C53" i="8"/>
  <c r="C23" i="7"/>
  <c r="C49" i="7" s="1"/>
  <c r="C49" i="9" s="1"/>
  <c r="E23" i="7"/>
  <c r="C19" i="7"/>
  <c r="E36" i="9"/>
  <c r="C10" i="9"/>
  <c r="E14" i="7"/>
  <c r="C36" i="9"/>
  <c r="D40" i="7"/>
  <c r="E6" i="9"/>
  <c r="E19" i="9"/>
  <c r="D32" i="9"/>
  <c r="C6" i="9"/>
  <c r="C14" i="7"/>
  <c r="F9" i="3"/>
  <c r="F72" i="3"/>
  <c r="F79" i="3"/>
  <c r="F58" i="3"/>
  <c r="F44" i="3"/>
  <c r="F16" i="3"/>
  <c r="C23" i="9" l="1"/>
  <c r="E23" i="9"/>
  <c r="E27" i="9" s="1"/>
  <c r="E49" i="7"/>
  <c r="E49" i="9" s="1"/>
  <c r="F36" i="7"/>
  <c r="E27" i="7"/>
  <c r="C19" i="9"/>
  <c r="C27" i="7"/>
  <c r="F86" i="3"/>
  <c r="D36" i="9"/>
  <c r="F36" i="9" s="1"/>
  <c r="C14" i="9"/>
  <c r="E10" i="9"/>
  <c r="E14" i="9" s="1"/>
  <c r="F10" i="8"/>
  <c r="F40" i="8"/>
  <c r="F23" i="8"/>
  <c r="F36" i="8"/>
  <c r="F19" i="8"/>
  <c r="F6" i="8"/>
  <c r="F49" i="8" l="1"/>
  <c r="F53" i="8" s="1"/>
  <c r="C27" i="9"/>
  <c r="D40" i="9"/>
  <c r="F14" i="8"/>
  <c r="F27" i="8"/>
  <c r="E51" i="3" l="1"/>
  <c r="E32" i="7" s="1"/>
  <c r="E45" i="7" l="1"/>
  <c r="E65" i="3"/>
  <c r="E53" i="7" l="1"/>
  <c r="E53" i="9" s="1"/>
  <c r="E45" i="9"/>
  <c r="E40" i="7"/>
  <c r="E32" i="9"/>
  <c r="C51" i="3"/>
  <c r="F51" i="3"/>
  <c r="F32" i="7" l="1"/>
  <c r="F40" i="7" s="1"/>
  <c r="C32" i="7"/>
  <c r="E40" i="9"/>
  <c r="F65" i="3"/>
  <c r="C65" i="3"/>
  <c r="C45" i="7" l="1"/>
  <c r="C45" i="9" s="1"/>
  <c r="C32" i="9"/>
  <c r="C40" i="7"/>
  <c r="C53" i="7" l="1"/>
  <c r="C53" i="9" s="1"/>
  <c r="C40" i="9"/>
  <c r="F32" i="9"/>
  <c r="F40" i="9" l="1"/>
  <c r="D23" i="7" l="1"/>
  <c r="D49" i="7" s="1"/>
  <c r="D19" i="7"/>
  <c r="D10" i="7"/>
  <c r="F10" i="7" s="1"/>
  <c r="D6" i="7"/>
  <c r="F6" i="7" s="1"/>
  <c r="F49" i="7" l="1"/>
  <c r="D49" i="9"/>
  <c r="D45" i="7"/>
  <c r="D53" i="7" s="1"/>
  <c r="D27" i="7"/>
  <c r="D19" i="9"/>
  <c r="D6" i="9"/>
  <c r="D14" i="7"/>
  <c r="F14" i="7" s="1"/>
  <c r="D10" i="9"/>
  <c r="D23" i="9"/>
  <c r="F45" i="7" l="1"/>
  <c r="D45" i="9"/>
  <c r="F45" i="9" s="1"/>
  <c r="F49" i="9"/>
  <c r="D53" i="9"/>
  <c r="F53" i="9" s="1"/>
  <c r="F53" i="7"/>
  <c r="F10" i="9"/>
  <c r="F23" i="9"/>
  <c r="D14" i="9"/>
  <c r="F14" i="9" s="1"/>
  <c r="F6" i="9"/>
  <c r="D27" i="9"/>
  <c r="F19" i="9"/>
  <c r="F27" i="9" l="1"/>
  <c r="E23" i="3"/>
  <c r="F23" i="3"/>
  <c r="C23" i="3"/>
</calcChain>
</file>

<file path=xl/sharedStrings.xml><?xml version="1.0" encoding="utf-8"?>
<sst xmlns="http://schemas.openxmlformats.org/spreadsheetml/2006/main" count="924" uniqueCount="87">
  <si>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</si>
  <si>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</si>
  <si>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</si>
  <si>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</si>
  <si>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</si>
  <si>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</si>
  <si>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</si>
  <si>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</si>
  <si>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</si>
  <si>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</si>
  <si>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</si>
  <si>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</si>
  <si>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</si>
  <si>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</si>
  <si>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</si>
  <si>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</si>
  <si>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</si>
  <si>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</si>
  <si>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</si>
  <si>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</si>
  <si>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</si>
  <si>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l) Totale pagamenti (in conto competenza + in conto residui) per spese in conto capitale - Spese in conto capitale dirette (tutti i macroaggregati diversi da 04)</t>
  </si>
  <si>
    <t>Programma 02: Interventi per la disabilità</t>
  </si>
  <si>
    <t>Programma 03: Interventi per gli anziani</t>
  </si>
  <si>
    <t>g) Pagamenti in conto residui per spese correnti - Spese correnti dirette (tutti i macroaggregati diversi da 04)</t>
  </si>
  <si>
    <t>l)Totale pagamenti in conto competenza + in conto residui per spese correnti - Spese correnti dirette (tutti i macroaggregati diversi da 04)</t>
  </si>
  <si>
    <t>a) Impegni per spese in conto capitale - Spese in conto capitale dirette (tutti i macroaggregati diversi da 04)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</si>
  <si>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</si>
  <si>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</si>
  <si>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</si>
  <si>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</si>
  <si>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</si>
  <si>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</si>
  <si>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</si>
  <si>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e) Pagamenti in conto competenza per spese correnti  - Contributi e trasferimenti correnti (Macro-aggregato 04 - Trasferimenti correnti)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</si>
  <si>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</si>
  <si>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</si>
  <si>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</si>
  <si>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</si>
  <si>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 xml:space="preserve">Titolo I - Spese correnti -  Codice Missione 10 - Trasporti e diritto alla mobilità </t>
  </si>
  <si>
    <t>a) Impegni per spese correnti + spese in  conto capitale - dirette in conto capitale (tutti i macroaggregati diversi da 04)</t>
  </si>
  <si>
    <t>b) Impegni per spese correnti + spese  in conto capitale - Contributi e trasferimenti in conto capitale (Macro-aggregato 04 - Trasferimenti in conto capitale)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</si>
  <si>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</si>
  <si>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</si>
  <si>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</si>
  <si>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</si>
  <si>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</si>
  <si>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</si>
  <si>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t>Programma 06: Politica regionale diritto alla mobilità</t>
  </si>
  <si>
    <t>Programma 02: Interventi per la disabilità*</t>
  </si>
  <si>
    <t>(*) Contributi 20% ad Aziende Sanitarie locali per l'adattamentodi veicoli destinati al trasporto di persone con disabilità e per la modifica degli strumenti di guida</t>
  </si>
  <si>
    <t>(*) Contributi in favore dei comuni ed altre amministrazioni locali n.a.c. per eliminazione delle barriere architettoniche</t>
  </si>
  <si>
    <t>Titolo I - Spese correnti -  Codice Missione 12 - Intervernti per disabilità e anziani</t>
  </si>
  <si>
    <t>Titolo II - Spese in Conto Capitale -  Codice Missione 12 - Intervernti per disabilità e anziani</t>
  </si>
  <si>
    <t xml:space="preserve">Titolo I - Spese correnti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</si>
  <si>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correnti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</si>
  <si>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Ttolo I - Spese Correnti + Titolo II - Spese in Conto Capitale  - Miss. 10 - 12</t>
  </si>
  <si>
    <t>Tab. I.2.1A - Spese e contributi correnti delle Regioni e delle Provincie Autonome nel settore dei trasporti distinti per Ripartizione Geografica e Programmi -Anno 2019</t>
  </si>
  <si>
    <t xml:space="preserve">Missione 10 - Trasporti e diritto alla mobilità </t>
  </si>
  <si>
    <t>Tab. I.2.2A - Spese e contributi in conto capitale delle Regioni e delle Provincie Autonome nel settore dei trasporti distinti per Ripartizione Geografica e Programmi -Anno 2019</t>
  </si>
  <si>
    <t>Tab. I.2.3A - Spese e contributi correnti delle Regioni e delle Provincie Autonome nel settore dei trasporti distinti per Ripartizione Geografica e Programmi -Anno 2019</t>
  </si>
  <si>
    <t xml:space="preserve">Missione 12 - Diritti sociali, politiche sociali e famiglia </t>
  </si>
  <si>
    <t>Tab. I.2.4A - Spese e contributi in conto capitale delle Regioni e delle Provincie Autonome nel settore dei trasporti distinti per Ripartizione Geografica e Programmi -Anno 2019</t>
  </si>
  <si>
    <t>Tab. I.2.7A - Totale spese e contributi correnti ed in conto capitale delle Regioni e delle Province Autonome nel settore dei trasporti distinti per Ripartizione Geografica e Programmi - Anno 2019 - Milioni di euro</t>
  </si>
  <si>
    <t>Tab. I.2.6A - Totale spese e contributi in conto capitale delle Regioni e delle Province Autonome nel settore dei trasporti distinti per Ripartizione Geografica e Programmi - Anno 2019 - Milioni di euro</t>
  </si>
  <si>
    <t>Tab. I.2.5A - Totale spese e contributi correnti delle Regioni e delle Province Autonome nel settore dei trasporti distinti per Ripartizione Geografica e Programmi - Anno 2019 - Milioni di euro</t>
  </si>
  <si>
    <t xml:space="preserve">c) Impegni per spese correnti - Totale spese correnti </t>
  </si>
  <si>
    <t xml:space="preserve">f) Pagamenti in conto competenza per spese correnti -Totale spese correnti  </t>
  </si>
  <si>
    <t xml:space="preserve">i) Pagamenti in conto residui per spese correnti - Totale spese correnti  </t>
  </si>
  <si>
    <t xml:space="preserve">n) Totale pagamenti in conto competenza + in conto residui per spese correnti - Totale spese correnti </t>
  </si>
  <si>
    <r>
      <rPr>
        <b/>
        <i/>
        <sz val="11"/>
        <rFont val="Times New Roman"/>
        <family val="1"/>
      </rPr>
      <t xml:space="preserve">c) </t>
    </r>
    <r>
      <rPr>
        <i/>
        <sz val="11"/>
        <rFont val="Times New Roman"/>
        <family val="1"/>
      </rPr>
      <t>Impegni per spese in conto capitale - Totale spese in conto capitale</t>
    </r>
  </si>
  <si>
    <r>
      <rPr>
        <b/>
        <i/>
        <sz val="11"/>
        <rFont val="Times New Roman"/>
        <family val="1"/>
      </rPr>
      <t xml:space="preserve">f) </t>
    </r>
    <r>
      <rPr>
        <i/>
        <sz val="11"/>
        <rFont val="Times New Roman"/>
        <family val="1"/>
      </rPr>
      <t>Pagamenti in conto competenza per spese in conto capitale  - Totale spese in conto capitale</t>
    </r>
  </si>
  <si>
    <r>
      <rPr>
        <b/>
        <i/>
        <sz val="11"/>
        <rFont val="Times New Roman"/>
        <family val="1"/>
      </rPr>
      <t xml:space="preserve">i) </t>
    </r>
    <r>
      <rPr>
        <i/>
        <sz val="11"/>
        <rFont val="Times New Roman"/>
        <family val="1"/>
      </rPr>
      <t>Pagamenti in conto residui per spese in conto capitale - Totale spese in conto capitale</t>
    </r>
  </si>
  <si>
    <r>
      <rPr>
        <b/>
        <i/>
        <sz val="11"/>
        <rFont val="Times New Roman"/>
        <family val="1"/>
      </rPr>
      <t xml:space="preserve">n) </t>
    </r>
    <r>
      <rPr>
        <i/>
        <sz val="11"/>
        <rFont val="Times New Roman"/>
        <family val="1"/>
      </rPr>
      <t>Totale pagamenti (in conto competenza + in conto residui) per spese in conto capitale  - Totale spese in conto capitale</t>
    </r>
  </si>
  <si>
    <r>
      <rPr>
        <b/>
        <i/>
        <sz val="11"/>
        <rFont val="Times New Roman"/>
        <family val="1"/>
      </rPr>
      <t xml:space="preserve">c) </t>
    </r>
    <r>
      <rPr>
        <i/>
        <sz val="11"/>
        <rFont val="Times New Roman"/>
        <family val="1"/>
      </rPr>
      <t>Impegni per spese correnti  - Totale spese correnti</t>
    </r>
  </si>
  <si>
    <r>
      <rPr>
        <b/>
        <i/>
        <sz val="11"/>
        <rFont val="Times New Roman"/>
        <family val="1"/>
      </rPr>
      <t>f)</t>
    </r>
    <r>
      <rPr>
        <i/>
        <sz val="11"/>
        <rFont val="Times New Roman"/>
        <family val="1"/>
      </rPr>
      <t xml:space="preserve"> Pagamenti in conto competenza per spese correnti  - Totale spese correnti</t>
    </r>
  </si>
  <si>
    <r>
      <rPr>
        <b/>
        <i/>
        <sz val="11"/>
        <rFont val="Times New Roman"/>
        <family val="1"/>
      </rPr>
      <t xml:space="preserve">i) </t>
    </r>
    <r>
      <rPr>
        <i/>
        <sz val="11"/>
        <rFont val="Times New Roman"/>
        <family val="1"/>
      </rPr>
      <t>Pagamenti in conto residui per spese correnti  - Totale spese correnti</t>
    </r>
  </si>
  <si>
    <r>
      <rPr>
        <b/>
        <i/>
        <sz val="11"/>
        <rFont val="Times New Roman"/>
        <family val="1"/>
      </rPr>
      <t xml:space="preserve">n) </t>
    </r>
    <r>
      <rPr>
        <i/>
        <sz val="11"/>
        <rFont val="Times New Roman"/>
        <family val="1"/>
      </rPr>
      <t>Totale pagamenti in conto competenza + in conto residui per spese correnti  - Totale spese correnti</t>
    </r>
  </si>
  <si>
    <r>
      <rPr>
        <b/>
        <i/>
        <sz val="10"/>
        <rFont val="timesoman"/>
      </rPr>
      <t xml:space="preserve">c) </t>
    </r>
    <r>
      <rPr>
        <i/>
        <sz val="10"/>
        <rFont val="timesoman"/>
      </rPr>
      <t xml:space="preserve">Impegni per spese correnti - Totale spese correnti </t>
    </r>
  </si>
  <si>
    <r>
      <rPr>
        <b/>
        <i/>
        <sz val="10"/>
        <rFont val="timesoman"/>
      </rPr>
      <t>f)</t>
    </r>
    <r>
      <rPr>
        <i/>
        <sz val="10"/>
        <rFont val="timesoman"/>
      </rPr>
      <t xml:space="preserve"> Pagamenti in conto competenza per spese correnti -Totale spese correnti  </t>
    </r>
  </si>
  <si>
    <r>
      <rPr>
        <b/>
        <i/>
        <sz val="10"/>
        <rFont val="timesoman"/>
      </rPr>
      <t xml:space="preserve">i) </t>
    </r>
    <r>
      <rPr>
        <i/>
        <sz val="10"/>
        <rFont val="timesoman"/>
      </rPr>
      <t xml:space="preserve">Pagamenti in conto residui per spese correnti - Totale spese correnti  </t>
    </r>
  </si>
  <si>
    <r>
      <rPr>
        <b/>
        <i/>
        <sz val="10"/>
        <rFont val="timesoman"/>
      </rPr>
      <t xml:space="preserve">n) </t>
    </r>
    <r>
      <rPr>
        <i/>
        <sz val="10"/>
        <rFont val="timesoman"/>
      </rPr>
      <t xml:space="preserve">Totale pagamenti in conto competenza + in conto residui per spese correnti Totale spese correnti </t>
    </r>
  </si>
  <si>
    <r>
      <rPr>
        <b/>
        <i/>
        <sz val="11"/>
        <rFont val="Times New Roman"/>
        <family val="1"/>
      </rPr>
      <t>c)</t>
    </r>
    <r>
      <rPr>
        <i/>
        <sz val="11"/>
        <rFont val="Times New Roman"/>
        <family val="1"/>
      </rPr>
      <t xml:space="preserve"> Impegni per spese in conto capitale - Totale spese in conto capitale</t>
    </r>
  </si>
  <si>
    <r>
      <rPr>
        <b/>
        <i/>
        <sz val="11"/>
        <rFont val="Times New Roman"/>
        <family val="1"/>
      </rPr>
      <t>c)</t>
    </r>
    <r>
      <rPr>
        <i/>
        <sz val="11"/>
        <rFont val="Times New Roman"/>
        <family val="1"/>
      </rPr>
      <t xml:space="preserve"> Impegni per spese correnti + spese in conto capitale - Totale spese correnti + spese in conto capitale</t>
    </r>
  </si>
  <si>
    <r>
      <rPr>
        <b/>
        <i/>
        <sz val="11"/>
        <rFont val="Times New Roman"/>
        <family val="1"/>
      </rPr>
      <t>f)</t>
    </r>
    <r>
      <rPr>
        <i/>
        <sz val="11"/>
        <rFont val="Times New Roman"/>
        <family val="1"/>
      </rPr>
      <t xml:space="preserve"> Pagamenti in conto competenza per spese correnti + spese in conto capitale  - Totale spese in conto capitale + spese correnti</t>
    </r>
  </si>
  <si>
    <r>
      <rPr>
        <b/>
        <i/>
        <sz val="11"/>
        <rFont val="Times New Roman"/>
        <family val="1"/>
      </rPr>
      <t xml:space="preserve">i) </t>
    </r>
    <r>
      <rPr>
        <i/>
        <sz val="11"/>
        <rFont val="Times New Roman"/>
        <family val="1"/>
      </rPr>
      <t>Pagamenti in conto residui per spese correnti + spese in conto capitale - Totale spese in conto capitale + Totale Spese correnti</t>
    </r>
  </si>
  <si>
    <r>
      <rPr>
        <b/>
        <i/>
        <sz val="11"/>
        <rFont val="Times New Roman"/>
        <family val="1"/>
      </rPr>
      <t xml:space="preserve">n) </t>
    </r>
    <r>
      <rPr>
        <i/>
        <sz val="11"/>
        <rFont val="Times New Roman"/>
        <family val="1"/>
      </rPr>
      <t>Totale pagamenti (in conto competenza + in conto residui) per spese correnti + spese in conto capitale  - Totale spese in conto capitale + Totale Spese correnti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</si>
</sst>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€&quot;\ #,##0.00"/>
    <numFmt numFmtId="165" formatCode="_-* #,##0.0_-;\-* #,##0.0_-;_-* &quot;-&quot;??_-;_-@_-"/>
    <numFmt numFmtId="166" formatCode="_-* #,##0.0_-;\-* #,##0.0_-;_-* &quot;-&quot;?_-;_-@_-"/>
    <numFmt numFmtId="167" formatCode="_-* #,##0.00_-;\-* #,##0.00_-;_-* &quot;-&quot;?_-;_-@_-"/>
    <numFmt numFmtId="168" formatCode="#,##0.00\ &quot;€&quot;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0"/>
      <name val="timesoman"/>
    </font>
    <font>
      <b/>
      <sz val="12"/>
      <name val="timesoman"/>
    </font>
    <font>
      <sz val="10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b/>
      <sz val="12"/>
      <color rgb="FF00B050"/>
      <name val="timesoman"/>
    </font>
    <font>
      <sz val="11"/>
      <color rgb="FF00B050"/>
      <name val="Times New Roman"/>
      <family val="1"/>
    </font>
    <font>
      <b/>
      <i/>
      <sz val="10"/>
      <name val="timesoman"/>
    </font>
    <font>
      <b/>
      <i/>
      <sz val="11"/>
      <name val="Times New Roman"/>
      <family val="1"/>
    </font>
    <font>
      <sz val="11"/>
      <color theme="1"/>
      <name val="Calibri"/>
      <family val="2"/>
      <scheme val="minor"/>
    </font>
    <font>
      <i/>
      <sz val="11"/>
      <name val="timesoman"/>
    </font>
    <font>
      <sz val="12"/>
      <name val="Times New Roman"/>
      <family val="1"/>
    </font>
    <font>
      <sz val="12"/>
      <name val="times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04">
    <xf numFmtId="0" fontId="0" fillId="0" borderId="0" xfId="0"/>
    <xf numFmtId="0" fontId="1" fillId="0" borderId="2" xfId="0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vertical="center" wrapText="1"/>
    </xf>
    <xf numFmtId="164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164" fontId="14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0" fontId="7" fillId="0" borderId="0" xfId="0" applyFont="1" applyFill="1" applyAlignment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vertical="center"/>
    </xf>
    <xf numFmtId="164" fontId="8" fillId="0" borderId="4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164" fontId="7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2" fillId="0" borderId="0" xfId="0" applyNumberFormat="1" applyFont="1"/>
    <xf numFmtId="164" fontId="2" fillId="0" borderId="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5" fontId="7" fillId="0" borderId="0" xfId="1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15" fillId="0" borderId="8" xfId="1" applyNumberFormat="1" applyFont="1" applyBorder="1" applyAlignment="1">
      <alignment vertical="center"/>
    </xf>
    <xf numFmtId="165" fontId="3" fillId="0" borderId="0" xfId="1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6" fontId="3" fillId="0" borderId="0" xfId="0" applyNumberFormat="1" applyFont="1" applyAlignment="1">
      <alignment vertical="center"/>
    </xf>
    <xf numFmtId="0" fontId="20" fillId="0" borderId="4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 wrapText="1"/>
    </xf>
    <xf numFmtId="0" fontId="8" fillId="0" borderId="4" xfId="0" applyFont="1" applyBorder="1" applyAlignment="1">
      <alignment horizontal="left" vertical="center"/>
    </xf>
    <xf numFmtId="164" fontId="5" fillId="0" borderId="0" xfId="0" applyNumberFormat="1" applyFont="1" applyAlignment="1">
      <alignment vertical="center"/>
    </xf>
    <xf numFmtId="43" fontId="7" fillId="0" borderId="0" xfId="1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43" fontId="3" fillId="0" borderId="8" xfId="1" applyNumberFormat="1" applyFont="1" applyBorder="1" applyAlignment="1">
      <alignment vertical="center"/>
    </xf>
    <xf numFmtId="164" fontId="22" fillId="0" borderId="3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22" fillId="0" borderId="5" xfId="0" applyFont="1" applyBorder="1" applyAlignment="1">
      <alignment horizontal="center" vertical="center"/>
    </xf>
    <xf numFmtId="164" fontId="22" fillId="0" borderId="6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4" fontId="21" fillId="0" borderId="3" xfId="0" applyNumberFormat="1" applyFont="1" applyBorder="1" applyAlignment="1">
      <alignment vertical="center"/>
    </xf>
    <xf numFmtId="164" fontId="21" fillId="0" borderId="11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7" xfId="0" applyNumberFormat="1" applyFont="1" applyBorder="1"/>
    <xf numFmtId="164" fontId="4" fillId="0" borderId="6" xfId="0" applyNumberFormat="1" applyFont="1" applyBorder="1"/>
    <xf numFmtId="164" fontId="21" fillId="0" borderId="3" xfId="0" applyNumberFormat="1" applyFont="1" applyBorder="1"/>
    <xf numFmtId="43" fontId="10" fillId="0" borderId="8" xfId="1" applyNumberFormat="1" applyFont="1" applyBorder="1" applyAlignment="1">
      <alignment vertical="center"/>
    </xf>
    <xf numFmtId="164" fontId="21" fillId="0" borderId="6" xfId="0" applyNumberFormat="1" applyFont="1" applyBorder="1" applyAlignment="1">
      <alignment vertical="center"/>
    </xf>
    <xf numFmtId="164" fontId="21" fillId="0" borderId="9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164" fontId="7" fillId="0" borderId="0" xfId="1" applyNumberFormat="1" applyFont="1" applyAlignment="1">
      <alignment vertical="center"/>
    </xf>
    <xf numFmtId="164" fontId="21" fillId="0" borderId="10" xfId="0" applyNumberFormat="1" applyFont="1" applyBorder="1" applyAlignment="1">
      <alignment vertical="center"/>
    </xf>
    <xf numFmtId="164" fontId="3" fillId="0" borderId="0" xfId="1" applyNumberFormat="1" applyFont="1" applyAlignment="1">
      <alignment vertical="center"/>
    </xf>
    <xf numFmtId="164" fontId="5" fillId="0" borderId="0" xfId="1" applyNumberFormat="1" applyFont="1" applyAlignment="1">
      <alignment vertical="center"/>
    </xf>
    <xf numFmtId="164" fontId="22" fillId="0" borderId="11" xfId="0" applyNumberFormat="1" applyFont="1" applyBorder="1" applyAlignment="1">
      <alignment vertical="center"/>
    </xf>
    <xf numFmtId="164" fontId="10" fillId="0" borderId="11" xfId="0" applyNumberFormat="1" applyFont="1" applyBorder="1" applyAlignment="1">
      <alignment vertical="center"/>
    </xf>
    <xf numFmtId="2" fontId="3" fillId="0" borderId="0" xfId="0" applyNumberFormat="1" applyFont="1"/>
    <xf numFmtId="168" fontId="3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164" fontId="14" fillId="0" borderId="4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4" fillId="0" borderId="4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35</xdr:row>
      <xdr:rowOff>0</xdr:rowOff>
    </xdr:from>
    <xdr:to>
      <xdr:col>6</xdr:col>
      <xdr:colOff>0</xdr:colOff>
      <xdr:row>35</xdr:row>
      <xdr:rowOff>76200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5</xdr:col>
      <xdr:colOff>2038350</xdr:colOff>
      <xdr:row>66</xdr:row>
      <xdr:rowOff>76200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97</xdr:row>
      <xdr:rowOff>0</xdr:rowOff>
    </xdr:from>
    <xdr:to>
      <xdr:col>5</xdr:col>
      <xdr:colOff>2038350</xdr:colOff>
      <xdr:row>97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33</xdr:row>
      <xdr:rowOff>180975</xdr:rowOff>
    </xdr:from>
    <xdr:to>
      <xdr:col>6</xdr:col>
      <xdr:colOff>0</xdr:colOff>
      <xdr:row>34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1025" y="7972425"/>
          <a:ext cx="89154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171450</xdr:rowOff>
    </xdr:from>
    <xdr:to>
      <xdr:col>6</xdr:col>
      <xdr:colOff>0</xdr:colOff>
      <xdr:row>65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56876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96</xdr:row>
      <xdr:rowOff>0</xdr:rowOff>
    </xdr:from>
    <xdr:to>
      <xdr:col>6</xdr:col>
      <xdr:colOff>0</xdr:colOff>
      <xdr:row>96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90550" y="234981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24</xdr:row>
      <xdr:rowOff>66675</xdr:rowOff>
    </xdr:from>
    <xdr:to>
      <xdr:col>5</xdr:col>
      <xdr:colOff>1981200</xdr:colOff>
      <xdr:row>24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71500" y="5381625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45</xdr:row>
      <xdr:rowOff>104775</xdr:rowOff>
    </xdr:from>
    <xdr:to>
      <xdr:col>5</xdr:col>
      <xdr:colOff>2028825</xdr:colOff>
      <xdr:row>45</xdr:row>
      <xdr:rowOff>180975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1025" y="10229850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66</xdr:row>
      <xdr:rowOff>85724</xdr:rowOff>
    </xdr:from>
    <xdr:to>
      <xdr:col>5</xdr:col>
      <xdr:colOff>1990725</xdr:colOff>
      <xdr:row>66</xdr:row>
      <xdr:rowOff>190499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81025" y="15020924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66675</xdr:rowOff>
    </xdr:from>
    <xdr:to>
      <xdr:col>5</xdr:col>
      <xdr:colOff>2038350</xdr:colOff>
      <xdr:row>24</xdr:row>
      <xdr:rowOff>142875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54387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9525</xdr:colOff>
      <xdr:row>45</xdr:row>
      <xdr:rowOff>57150</xdr:rowOff>
    </xdr:from>
    <xdr:to>
      <xdr:col>6</xdr:col>
      <xdr:colOff>0</xdr:colOff>
      <xdr:row>45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00075" y="102393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47625</xdr:rowOff>
    </xdr:from>
    <xdr:to>
      <xdr:col>5</xdr:col>
      <xdr:colOff>2038350</xdr:colOff>
      <xdr:row>66</xdr:row>
      <xdr:rowOff>123825</xdr:rowOff>
    </xdr:to>
    <xdr:sp macro="" textlink="">
      <xdr:nvSpPr>
        <xdr:cNvPr id="5" name="Freccia bidirezionale orizzonta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90550" y="150399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5</xdr:col>
      <xdr:colOff>2028825</xdr:colOff>
      <xdr:row>15</xdr:row>
      <xdr:rowOff>47625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1025" y="4514850"/>
          <a:ext cx="103632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19050</xdr:rowOff>
    </xdr:from>
    <xdr:to>
      <xdr:col>5</xdr:col>
      <xdr:colOff>2019300</xdr:colOff>
      <xdr:row>28</xdr:row>
      <xdr:rowOff>66675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71500" y="8172450"/>
          <a:ext cx="10363200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41</xdr:row>
      <xdr:rowOff>0</xdr:rowOff>
    </xdr:from>
    <xdr:to>
      <xdr:col>5</xdr:col>
      <xdr:colOff>2028825</xdr:colOff>
      <xdr:row>41</xdr:row>
      <xdr:rowOff>38100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81025" y="11715750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6</xdr:col>
      <xdr:colOff>0</xdr:colOff>
      <xdr:row>15</xdr:row>
      <xdr:rowOff>57150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1025" y="4391025"/>
          <a:ext cx="89154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28575</xdr:rowOff>
    </xdr:from>
    <xdr:to>
      <xdr:col>6</xdr:col>
      <xdr:colOff>0</xdr:colOff>
      <xdr:row>28</xdr:row>
      <xdr:rowOff>95250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71500" y="8467725"/>
          <a:ext cx="892492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40</xdr:row>
      <xdr:rowOff>161925</xdr:rowOff>
    </xdr:from>
    <xdr:to>
      <xdr:col>6</xdr:col>
      <xdr:colOff>0</xdr:colOff>
      <xdr:row>41</xdr:row>
      <xdr:rowOff>9525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71500" y="12468225"/>
          <a:ext cx="8924925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41</xdr:row>
      <xdr:rowOff>19050</xdr:rowOff>
    </xdr:from>
    <xdr:to>
      <xdr:col>5</xdr:col>
      <xdr:colOff>2047874</xdr:colOff>
      <xdr:row>41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09599" y="11182350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28</xdr:row>
      <xdr:rowOff>9525</xdr:rowOff>
    </xdr:from>
    <xdr:to>
      <xdr:col>5</xdr:col>
      <xdr:colOff>1990724</xdr:colOff>
      <xdr:row>28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90549" y="7648575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561974</xdr:colOff>
      <xdr:row>15</xdr:row>
      <xdr:rowOff>19050</xdr:rowOff>
    </xdr:from>
    <xdr:to>
      <xdr:col>5</xdr:col>
      <xdr:colOff>1962149</xdr:colOff>
      <xdr:row>15</xdr:row>
      <xdr:rowOff>64769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61974" y="4133850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rtella-Regioni-2019-2020-Aggio-10-02-2021\File%20Regioni%20New\File%20Regioni\Spese%20delle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1_Missione 10 spese correnti"/>
      <sheetName val="Mod_1Miss_10 spese in conto cap"/>
      <sheetName val="Mod1_Mis.12 spese correnti"/>
      <sheetName val="Mod_1 Mis.12 spese in conto cap"/>
      <sheetName val="Mod2_estesa stradale"/>
    </sheetNames>
    <sheetDataSet>
      <sheetData sheetId="0">
        <row r="15">
          <cell r="B15">
            <v>970690913.72000003</v>
          </cell>
          <cell r="C15">
            <v>253904676.38999999</v>
          </cell>
          <cell r="D15">
            <v>608483348.4000001</v>
          </cell>
          <cell r="E15">
            <v>4506435.68</v>
          </cell>
          <cell r="F15">
            <v>154414737.04000002</v>
          </cell>
          <cell r="G15">
            <v>3089867.92</v>
          </cell>
          <cell r="J15">
            <v>444928522.34999996</v>
          </cell>
          <cell r="K15">
            <v>1917370801.0999997</v>
          </cell>
          <cell r="L15">
            <v>15102558.310000001</v>
          </cell>
          <cell r="M15">
            <v>3587594.75</v>
          </cell>
          <cell r="N15">
            <v>31015921.199999999</v>
          </cell>
          <cell r="O15">
            <v>0</v>
          </cell>
          <cell r="Z15">
            <v>802588315.3499999</v>
          </cell>
          <cell r="AA15">
            <v>217994817.2100001</v>
          </cell>
          <cell r="AB15">
            <v>11061516.539999999</v>
          </cell>
          <cell r="AC15">
            <v>3020064.63</v>
          </cell>
          <cell r="AD15">
            <v>127536062.21999998</v>
          </cell>
          <cell r="AE15">
            <v>3034260.12</v>
          </cell>
          <cell r="AH15">
            <v>169546050.31999996</v>
          </cell>
          <cell r="AI15">
            <v>1379418477.9299998</v>
          </cell>
          <cell r="AJ15">
            <v>11754472.879999999</v>
          </cell>
          <cell r="AK15">
            <v>3303390.45</v>
          </cell>
          <cell r="AL15">
            <v>28602560.920000002</v>
          </cell>
          <cell r="AM15">
            <v>0</v>
          </cell>
          <cell r="AP15">
            <v>972134365.66999984</v>
          </cell>
          <cell r="AQ15">
            <v>1597413295.1400001</v>
          </cell>
          <cell r="AR15">
            <v>22815989.420000002</v>
          </cell>
          <cell r="AS15">
            <v>6323455.0800000001</v>
          </cell>
          <cell r="AT15">
            <v>156138623.13999999</v>
          </cell>
          <cell r="AU15">
            <v>3034260.12</v>
          </cell>
          <cell r="AX15">
            <v>118418256.69000001</v>
          </cell>
          <cell r="AY15">
            <v>24734434.390000001</v>
          </cell>
          <cell r="AZ15">
            <v>3113216.3600000003</v>
          </cell>
          <cell r="BA15">
            <v>629840.65999999992</v>
          </cell>
          <cell r="BB15">
            <v>29297839.030000001</v>
          </cell>
          <cell r="BC15">
            <v>5579568.2700000005</v>
          </cell>
          <cell r="BF15">
            <v>46775787.990000002</v>
          </cell>
          <cell r="BG15">
            <v>201444942.96000001</v>
          </cell>
          <cell r="BH15">
            <v>894091.81</v>
          </cell>
          <cell r="BI15">
            <v>86514.23</v>
          </cell>
          <cell r="BJ15">
            <v>2390513.75</v>
          </cell>
          <cell r="BK15">
            <v>0</v>
          </cell>
        </row>
        <row r="20">
          <cell r="B20">
            <v>624444809.50999987</v>
          </cell>
          <cell r="C20">
            <v>717903574.14999998</v>
          </cell>
          <cell r="D20">
            <v>31717256.199999999</v>
          </cell>
          <cell r="E20">
            <v>172443.48</v>
          </cell>
          <cell r="F20">
            <v>24958809.669999998</v>
          </cell>
          <cell r="G20">
            <v>256117.08000000002</v>
          </cell>
          <cell r="J20">
            <v>781363.98</v>
          </cell>
          <cell r="K20">
            <v>166808969.78999999</v>
          </cell>
          <cell r="L20">
            <v>5296339.68</v>
          </cell>
          <cell r="M20">
            <v>1370924.23</v>
          </cell>
          <cell r="N20">
            <v>27697845.440000001</v>
          </cell>
          <cell r="O20">
            <v>224518.08</v>
          </cell>
          <cell r="Z20">
            <v>516628905.15999997</v>
          </cell>
          <cell r="AA20">
            <v>611932632.98000002</v>
          </cell>
          <cell r="AB20">
            <v>28090927.210000001</v>
          </cell>
          <cell r="AC20">
            <v>124149.30000000002</v>
          </cell>
          <cell r="AD20">
            <v>12930267.390000001</v>
          </cell>
          <cell r="AE20">
            <v>250025.69</v>
          </cell>
          <cell r="AH20">
            <v>437177.5</v>
          </cell>
          <cell r="AI20">
            <v>221482067.85000002</v>
          </cell>
          <cell r="AJ20">
            <v>4486976.29</v>
          </cell>
          <cell r="AK20">
            <v>1281424.23</v>
          </cell>
          <cell r="AL20">
            <v>29876657.439999998</v>
          </cell>
          <cell r="AM20">
            <v>49577.87</v>
          </cell>
          <cell r="AP20">
            <v>517066082.66000003</v>
          </cell>
          <cell r="AQ20">
            <v>833414700.82999992</v>
          </cell>
          <cell r="AR20">
            <v>32577903.5</v>
          </cell>
          <cell r="AS20">
            <v>1405573.53</v>
          </cell>
          <cell r="AT20">
            <v>42806924.829999998</v>
          </cell>
          <cell r="AU20">
            <v>299603.56000000006</v>
          </cell>
          <cell r="AX20">
            <v>107296639.06</v>
          </cell>
          <cell r="AY20">
            <v>136717747.03999999</v>
          </cell>
          <cell r="AZ20">
            <v>1868090.21</v>
          </cell>
          <cell r="BA20">
            <v>8800.86</v>
          </cell>
          <cell r="BB20">
            <v>97088.74</v>
          </cell>
          <cell r="BC20">
            <v>100359.16</v>
          </cell>
          <cell r="BF20">
            <v>163617.84</v>
          </cell>
          <cell r="BG20">
            <v>104092169.41</v>
          </cell>
          <cell r="BH20">
            <v>1912169.84</v>
          </cell>
          <cell r="BI20">
            <v>151152</v>
          </cell>
          <cell r="BJ20">
            <v>4167588.51</v>
          </cell>
          <cell r="BK20">
            <v>4722.09</v>
          </cell>
        </row>
        <row r="29">
          <cell r="B29">
            <v>907418986.12999988</v>
          </cell>
          <cell r="C29">
            <v>1146648370.26</v>
          </cell>
          <cell r="D29">
            <v>98223466.459999993</v>
          </cell>
          <cell r="E29">
            <v>45666562.379999995</v>
          </cell>
          <cell r="F29">
            <v>3139536.02</v>
          </cell>
          <cell r="G29">
            <v>5942014.04</v>
          </cell>
          <cell r="J29">
            <v>0</v>
          </cell>
          <cell r="K29">
            <v>316672014.18000001</v>
          </cell>
          <cell r="L29">
            <v>915436</v>
          </cell>
          <cell r="M29">
            <v>5403794.6799999997</v>
          </cell>
          <cell r="N29">
            <v>7183543.4500000002</v>
          </cell>
          <cell r="O29">
            <v>16882793.379999999</v>
          </cell>
          <cell r="Z29">
            <v>665859723.60000002</v>
          </cell>
          <cell r="AA29">
            <v>916935735.14999998</v>
          </cell>
          <cell r="AB29">
            <v>73919789.239999995</v>
          </cell>
          <cell r="AC29">
            <v>27461770.030000001</v>
          </cell>
          <cell r="AD29">
            <v>1287790.1299999999</v>
          </cell>
          <cell r="AE29">
            <v>4772163.29</v>
          </cell>
          <cell r="AH29">
            <v>0</v>
          </cell>
          <cell r="AI29">
            <v>264435167.97999999</v>
          </cell>
          <cell r="AJ29">
            <v>898343.67999999993</v>
          </cell>
          <cell r="AK29">
            <v>3069991.37</v>
          </cell>
          <cell r="AL29">
            <v>787619.25</v>
          </cell>
          <cell r="AM29">
            <v>14945721.460000001</v>
          </cell>
          <cell r="AP29">
            <v>665859723.60000002</v>
          </cell>
          <cell r="AQ29">
            <v>1181370903.1299999</v>
          </cell>
          <cell r="AR29">
            <v>74818132.920000002</v>
          </cell>
          <cell r="AS29">
            <v>30531761.400000002</v>
          </cell>
          <cell r="AT29">
            <v>2075409.3800000001</v>
          </cell>
          <cell r="AU29">
            <v>19717884.75</v>
          </cell>
          <cell r="AX29">
            <v>156009466.04999998</v>
          </cell>
          <cell r="AY29">
            <v>156773835.71000001</v>
          </cell>
          <cell r="AZ29">
            <v>28318502.439999998</v>
          </cell>
          <cell r="BA29">
            <v>14751842.66</v>
          </cell>
          <cell r="BB29">
            <v>107375.57</v>
          </cell>
          <cell r="BC29">
            <v>2536146.29</v>
          </cell>
          <cell r="BF29">
            <v>0</v>
          </cell>
          <cell r="BG29">
            <v>41467646.609999999</v>
          </cell>
          <cell r="BH29">
            <v>346550.33</v>
          </cell>
          <cell r="BI29">
            <v>2965032.6</v>
          </cell>
          <cell r="BJ29">
            <v>265000</v>
          </cell>
          <cell r="BK29">
            <v>1858279</v>
          </cell>
        </row>
      </sheetData>
      <sheetData sheetId="1">
        <row r="15">
          <cell r="B15">
            <v>159562301.72000003</v>
          </cell>
          <cell r="C15">
            <v>187559106.94000003</v>
          </cell>
          <cell r="D15">
            <v>26867097.270000003</v>
          </cell>
          <cell r="E15">
            <v>2792956.38</v>
          </cell>
          <cell r="F15">
            <v>594652948.46000004</v>
          </cell>
          <cell r="G15">
            <v>18683541.939999998</v>
          </cell>
          <cell r="J15">
            <v>127021287.11</v>
          </cell>
          <cell r="K15">
            <v>43095748.990000002</v>
          </cell>
          <cell r="L15">
            <v>3714076.84</v>
          </cell>
          <cell r="M15">
            <v>0</v>
          </cell>
          <cell r="N15">
            <v>39610769.909999996</v>
          </cell>
          <cell r="O15">
            <v>0</v>
          </cell>
          <cell r="R15">
            <v>286583588.82999998</v>
          </cell>
          <cell r="S15">
            <v>230654855.93000004</v>
          </cell>
          <cell r="T15">
            <v>30581174.110000003</v>
          </cell>
          <cell r="U15">
            <v>2792956.38</v>
          </cell>
          <cell r="V15">
            <v>634263718.37</v>
          </cell>
          <cell r="W15">
            <v>18683541.939999998</v>
          </cell>
          <cell r="Z15">
            <v>65398881.700000003</v>
          </cell>
          <cell r="AA15">
            <v>90747786.120000005</v>
          </cell>
          <cell r="AB15">
            <v>13348527.970000001</v>
          </cell>
          <cell r="AC15">
            <v>1657206.18</v>
          </cell>
          <cell r="AD15">
            <v>489617398.48000002</v>
          </cell>
          <cell r="AE15">
            <v>13998488.970000001</v>
          </cell>
          <cell r="AH15">
            <v>118781506.04000001</v>
          </cell>
          <cell r="AI15">
            <v>39269069.439999998</v>
          </cell>
          <cell r="AJ15">
            <v>2104447.2200000002</v>
          </cell>
          <cell r="AK15">
            <v>0</v>
          </cell>
          <cell r="AL15">
            <v>31818950.539999999</v>
          </cell>
          <cell r="AM15">
            <v>0</v>
          </cell>
          <cell r="AP15">
            <v>184180387.74000001</v>
          </cell>
          <cell r="AQ15">
            <v>130016855.56</v>
          </cell>
          <cell r="AR15">
            <v>15452975.189999999</v>
          </cell>
          <cell r="AS15">
            <v>1657206.18</v>
          </cell>
          <cell r="AT15">
            <v>521436349.01999998</v>
          </cell>
          <cell r="AU15">
            <v>13998488.970000001</v>
          </cell>
          <cell r="AX15">
            <v>32406549.850000001</v>
          </cell>
          <cell r="AY15">
            <v>43759233.770000003</v>
          </cell>
          <cell r="AZ15">
            <v>7468195.8200000003</v>
          </cell>
          <cell r="BA15">
            <v>502632.86</v>
          </cell>
          <cell r="BB15">
            <v>111732130.26999998</v>
          </cell>
          <cell r="BC15">
            <v>3640982.15</v>
          </cell>
          <cell r="BF15">
            <v>14786652.99</v>
          </cell>
          <cell r="BG15">
            <v>3345898.71</v>
          </cell>
          <cell r="BH15">
            <v>1610001.61</v>
          </cell>
          <cell r="BI15">
            <v>0</v>
          </cell>
          <cell r="BJ15">
            <v>2670794.2400000002</v>
          </cell>
          <cell r="BK15">
            <v>0</v>
          </cell>
          <cell r="BN15">
            <v>47193202.840000004</v>
          </cell>
          <cell r="BO15">
            <v>47105132.480000004</v>
          </cell>
          <cell r="BP15">
            <v>9078197.4299999997</v>
          </cell>
          <cell r="BQ15">
            <v>502632.86</v>
          </cell>
          <cell r="BR15">
            <v>114402924.50999999</v>
          </cell>
          <cell r="BS15">
            <v>3640982.15</v>
          </cell>
          <cell r="BV15">
            <v>97805431.549999997</v>
          </cell>
          <cell r="BW15">
            <v>134507019.88999999</v>
          </cell>
          <cell r="BX15">
            <v>20816723.789999999</v>
          </cell>
          <cell r="BY15">
            <v>2159839.04</v>
          </cell>
          <cell r="BZ15">
            <v>601349528.75</v>
          </cell>
          <cell r="CA15">
            <v>17639471.120000001</v>
          </cell>
          <cell r="CD15">
            <v>133568159.03</v>
          </cell>
          <cell r="CE15">
            <v>42614968.149999999</v>
          </cell>
          <cell r="CF15">
            <v>3714448.83</v>
          </cell>
          <cell r="CG15">
            <v>0</v>
          </cell>
          <cell r="CH15">
            <v>34489744.780000001</v>
          </cell>
          <cell r="CI15">
            <v>0</v>
          </cell>
          <cell r="CJ15">
            <v>214387320.79000002</v>
          </cell>
        </row>
        <row r="20">
          <cell r="B20">
            <v>111002073.77</v>
          </cell>
          <cell r="C20">
            <v>63546289.129999995</v>
          </cell>
          <cell r="D20">
            <v>20139921.819999997</v>
          </cell>
          <cell r="E20">
            <v>2610667.83</v>
          </cell>
          <cell r="F20">
            <v>69008340.609999999</v>
          </cell>
          <cell r="G20">
            <v>21271855.379999995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R20">
            <v>111002073.77</v>
          </cell>
          <cell r="S20">
            <v>63546289.129999995</v>
          </cell>
          <cell r="T20">
            <v>20139921.819999997</v>
          </cell>
          <cell r="U20">
            <v>2610667.83</v>
          </cell>
          <cell r="V20">
            <v>69008340.609999999</v>
          </cell>
          <cell r="W20">
            <v>21271855.379999995</v>
          </cell>
          <cell r="Z20">
            <v>57587226.43</v>
          </cell>
          <cell r="AA20">
            <v>36347869.210000001</v>
          </cell>
          <cell r="AB20">
            <v>19805529.159999996</v>
          </cell>
          <cell r="AC20">
            <v>2527280.81</v>
          </cell>
          <cell r="AD20">
            <v>58397888.829999998</v>
          </cell>
          <cell r="AE20">
            <v>19739921.879999999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P20">
            <v>57587226.43</v>
          </cell>
          <cell r="AQ20">
            <v>36347869.210000001</v>
          </cell>
          <cell r="AR20">
            <v>19805529.159999996</v>
          </cell>
          <cell r="AS20">
            <v>2527280.81</v>
          </cell>
          <cell r="AT20">
            <v>58397888.829999998</v>
          </cell>
          <cell r="AU20">
            <v>19739921.879999999</v>
          </cell>
          <cell r="AX20">
            <v>20105877.09</v>
          </cell>
          <cell r="AY20">
            <v>22213038.130000003</v>
          </cell>
          <cell r="AZ20">
            <v>2930731.57</v>
          </cell>
          <cell r="BA20">
            <v>284102.61</v>
          </cell>
          <cell r="BB20">
            <v>43871014.859999999</v>
          </cell>
          <cell r="BC20">
            <v>3565201.2399999998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98230</v>
          </cell>
          <cell r="BK20">
            <v>0</v>
          </cell>
          <cell r="BN20">
            <v>20105877.09</v>
          </cell>
          <cell r="BO20">
            <v>22213038.130000003</v>
          </cell>
          <cell r="BP20">
            <v>2930731.57</v>
          </cell>
          <cell r="BQ20">
            <v>284102.61</v>
          </cell>
          <cell r="BR20">
            <v>43969244.859999999</v>
          </cell>
          <cell r="BS20">
            <v>3565201.2399999998</v>
          </cell>
          <cell r="BV20">
            <v>77693103.519999996</v>
          </cell>
          <cell r="BW20">
            <v>58560907.340000004</v>
          </cell>
          <cell r="BX20">
            <v>22736260.729999997</v>
          </cell>
          <cell r="BY20">
            <v>2811383.42</v>
          </cell>
          <cell r="BZ20">
            <v>102268903.69</v>
          </cell>
          <cell r="CA20">
            <v>23305123.119999997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98230</v>
          </cell>
          <cell r="CI20">
            <v>0</v>
          </cell>
          <cell r="CJ20">
            <v>98230</v>
          </cell>
        </row>
        <row r="29">
          <cell r="B29">
            <v>11064308.07</v>
          </cell>
          <cell r="C29">
            <v>137160167.83999997</v>
          </cell>
          <cell r="D29">
            <v>19200646.280000001</v>
          </cell>
          <cell r="E29">
            <v>22234320.199999996</v>
          </cell>
          <cell r="F29">
            <v>209058358.01999998</v>
          </cell>
          <cell r="G29">
            <v>655846164.36999989</v>
          </cell>
          <cell r="J29">
            <v>0</v>
          </cell>
          <cell r="K29">
            <v>863260.15</v>
          </cell>
          <cell r="L29">
            <v>10401.73</v>
          </cell>
          <cell r="M29">
            <v>70000</v>
          </cell>
          <cell r="N29">
            <v>42090059.100000001</v>
          </cell>
          <cell r="O29">
            <v>459441751.68000001</v>
          </cell>
          <cell r="R29">
            <v>11064308.07</v>
          </cell>
          <cell r="S29">
            <v>138023427.99000001</v>
          </cell>
          <cell r="T29">
            <v>19211048.010000002</v>
          </cell>
          <cell r="U29">
            <v>22304320.199999996</v>
          </cell>
          <cell r="V29">
            <v>251148417.12</v>
          </cell>
          <cell r="W29">
            <v>1115287916.05</v>
          </cell>
          <cell r="Z29">
            <v>6258571.7999999998</v>
          </cell>
          <cell r="AA29">
            <v>82770726.710000008</v>
          </cell>
          <cell r="AB29">
            <v>15571766.060000001</v>
          </cell>
          <cell r="AC29">
            <v>20332954.549999997</v>
          </cell>
          <cell r="AD29">
            <v>122699663.34999999</v>
          </cell>
          <cell r="AE29">
            <v>282071323.13999999</v>
          </cell>
          <cell r="AH29">
            <v>0</v>
          </cell>
          <cell r="AI29">
            <v>863260.15</v>
          </cell>
          <cell r="AJ29">
            <v>10401.73</v>
          </cell>
          <cell r="AK29">
            <v>70000</v>
          </cell>
          <cell r="AL29">
            <v>445232.92</v>
          </cell>
          <cell r="AM29">
            <v>74544817.530000001</v>
          </cell>
          <cell r="AX29">
            <v>2569197.9299999997</v>
          </cell>
          <cell r="AY29">
            <v>32914226.960000001</v>
          </cell>
          <cell r="AZ29">
            <v>682.81</v>
          </cell>
          <cell r="BA29">
            <v>7356492.9799999995</v>
          </cell>
          <cell r="BB29">
            <v>142892831.58000001</v>
          </cell>
          <cell r="BC29">
            <v>152359989.67000002</v>
          </cell>
          <cell r="BF29">
            <v>25857787</v>
          </cell>
          <cell r="BG29">
            <v>4663772.08</v>
          </cell>
          <cell r="BH29">
            <v>0</v>
          </cell>
          <cell r="BI29">
            <v>0</v>
          </cell>
          <cell r="BJ29">
            <v>26788441.690000001</v>
          </cell>
          <cell r="BK29">
            <v>199060904.39000002</v>
          </cell>
          <cell r="BN29">
            <v>28426984.93</v>
          </cell>
          <cell r="BO29">
            <v>37577999.039999999</v>
          </cell>
          <cell r="BP29">
            <v>682.81</v>
          </cell>
          <cell r="BQ29">
            <v>7356492.9799999995</v>
          </cell>
          <cell r="BR29">
            <v>169681273.27000001</v>
          </cell>
          <cell r="BS29">
            <v>351420894.06</v>
          </cell>
          <cell r="BV29">
            <v>8827769.7300000004</v>
          </cell>
          <cell r="BW29">
            <v>115684953.67</v>
          </cell>
          <cell r="BX29">
            <v>15572448.870000001</v>
          </cell>
          <cell r="BY29">
            <v>27689447.530000001</v>
          </cell>
          <cell r="BZ29">
            <v>265592494.93000001</v>
          </cell>
          <cell r="CA29">
            <v>434431312.81</v>
          </cell>
        </row>
        <row r="30">
          <cell r="CD30">
            <v>159425946.03</v>
          </cell>
        </row>
      </sheetData>
      <sheetData sheetId="2">
        <row r="15">
          <cell r="B15">
            <v>9399009.3900000006</v>
          </cell>
          <cell r="C15">
            <v>42587392.410000004</v>
          </cell>
          <cell r="F15">
            <v>171513787.06999999</v>
          </cell>
          <cell r="G15">
            <v>184992421.59</v>
          </cell>
          <cell r="N15">
            <v>6491147.9199999999</v>
          </cell>
          <cell r="O15">
            <v>4299028.8800000008</v>
          </cell>
          <cell r="R15">
            <v>142196375.11000001</v>
          </cell>
          <cell r="S15">
            <v>133191648.02</v>
          </cell>
          <cell r="Z15">
            <v>1175288.9799999995</v>
          </cell>
          <cell r="AA15">
            <v>1161332.58</v>
          </cell>
          <cell r="AD15">
            <v>12559082.870000001</v>
          </cell>
          <cell r="AE15">
            <v>40265035.539999999</v>
          </cell>
          <cell r="AL15">
            <v>7666436.8999999994</v>
          </cell>
          <cell r="AM15">
            <v>5460361.4600000009</v>
          </cell>
          <cell r="AP15">
            <v>154755457.98000002</v>
          </cell>
          <cell r="AQ15">
            <v>173456683.56</v>
          </cell>
        </row>
        <row r="20">
          <cell r="B20">
            <v>0</v>
          </cell>
          <cell r="C20">
            <v>0</v>
          </cell>
          <cell r="F20">
            <v>1117361.77</v>
          </cell>
          <cell r="G20">
            <v>1135413.07</v>
          </cell>
          <cell r="N20">
            <v>0</v>
          </cell>
          <cell r="O20">
            <v>0</v>
          </cell>
          <cell r="R20">
            <v>1117361.77</v>
          </cell>
          <cell r="S20">
            <v>1115413.07</v>
          </cell>
          <cell r="Z20">
            <v>0</v>
          </cell>
          <cell r="AA20">
            <v>40000</v>
          </cell>
          <cell r="AD20">
            <v>56366.17</v>
          </cell>
          <cell r="AE20">
            <v>2389387.4500000002</v>
          </cell>
          <cell r="AL20">
            <v>0</v>
          </cell>
          <cell r="AM20">
            <v>40000</v>
          </cell>
          <cell r="AP20">
            <v>1173727.94</v>
          </cell>
          <cell r="AQ20">
            <v>3504800.52</v>
          </cell>
        </row>
        <row r="29">
          <cell r="B29">
            <v>1002887.48</v>
          </cell>
          <cell r="C29">
            <v>679800.52000000211</v>
          </cell>
          <cell r="F29">
            <v>244951397.76999998</v>
          </cell>
          <cell r="G29">
            <v>60607647.310000002</v>
          </cell>
          <cell r="N29">
            <v>852472.91</v>
          </cell>
          <cell r="O29">
            <v>572474.12999999884</v>
          </cell>
          <cell r="R29">
            <v>223665491.10000002</v>
          </cell>
          <cell r="S29">
            <v>48245282.310000002</v>
          </cell>
          <cell r="Z29">
            <v>59981.73</v>
          </cell>
          <cell r="AA29">
            <v>12806.14</v>
          </cell>
          <cell r="AD29">
            <v>16400588.510000002</v>
          </cell>
          <cell r="AE29">
            <v>8404096.540000001</v>
          </cell>
          <cell r="AL29">
            <v>912454.64</v>
          </cell>
          <cell r="AM29">
            <v>585280.26999999885</v>
          </cell>
          <cell r="AP29">
            <v>240066079.61000001</v>
          </cell>
          <cell r="AQ29">
            <v>56649378.850000001</v>
          </cell>
        </row>
      </sheetData>
      <sheetData sheetId="3">
        <row r="15">
          <cell r="B15">
            <v>8819993.6900000013</v>
          </cell>
          <cell r="C15">
            <v>17793769.550000001</v>
          </cell>
          <cell r="F15">
            <v>1027453</v>
          </cell>
          <cell r="G15">
            <v>63700</v>
          </cell>
          <cell r="J15">
            <v>9847446.6900000013</v>
          </cell>
          <cell r="K15">
            <v>17857469.550000001</v>
          </cell>
          <cell r="N15">
            <v>5576838.6499999994</v>
          </cell>
          <cell r="O15">
            <v>7190892.4799999995</v>
          </cell>
          <cell r="R15">
            <v>1027453</v>
          </cell>
          <cell r="S15">
            <v>63700</v>
          </cell>
          <cell r="V15">
            <v>6604291.6500000004</v>
          </cell>
          <cell r="W15">
            <v>7254592.4799999995</v>
          </cell>
          <cell r="Z15">
            <v>6415693.8399999999</v>
          </cell>
          <cell r="AA15">
            <v>3538942.1900000004</v>
          </cell>
          <cell r="AD15">
            <v>0</v>
          </cell>
          <cell r="AE15">
            <v>0</v>
          </cell>
          <cell r="AH15">
            <v>6415693.8399999999</v>
          </cell>
          <cell r="AI15">
            <v>3538942.1900000004</v>
          </cell>
          <cell r="AL15">
            <v>11992532.489999998</v>
          </cell>
          <cell r="AM15">
            <v>10729834.67</v>
          </cell>
          <cell r="AP15">
            <v>1027453</v>
          </cell>
          <cell r="AQ15">
            <v>63700</v>
          </cell>
          <cell r="AT15">
            <v>13019985.49</v>
          </cell>
          <cell r="AU15">
            <v>10793534.67</v>
          </cell>
        </row>
        <row r="20">
          <cell r="B20">
            <v>13158408.359999999</v>
          </cell>
          <cell r="C20">
            <v>0</v>
          </cell>
          <cell r="F20">
            <v>0</v>
          </cell>
          <cell r="G20">
            <v>0</v>
          </cell>
          <cell r="J20">
            <v>13158408.359999999</v>
          </cell>
          <cell r="K20">
            <v>0</v>
          </cell>
          <cell r="N20">
            <v>13063968.5</v>
          </cell>
          <cell r="R20">
            <v>175000</v>
          </cell>
          <cell r="S20">
            <v>0</v>
          </cell>
          <cell r="V20">
            <v>13238968.5</v>
          </cell>
          <cell r="W20">
            <v>0</v>
          </cell>
          <cell r="Z20">
            <v>90708.21</v>
          </cell>
          <cell r="AA20">
            <v>0</v>
          </cell>
          <cell r="AD20">
            <v>0</v>
          </cell>
          <cell r="AE20">
            <v>0</v>
          </cell>
          <cell r="AH20">
            <v>90708.21</v>
          </cell>
          <cell r="AI20">
            <v>0</v>
          </cell>
          <cell r="AL20">
            <v>13154676.710000001</v>
          </cell>
          <cell r="AM20">
            <v>0</v>
          </cell>
          <cell r="AP20">
            <v>175000</v>
          </cell>
          <cell r="AQ20">
            <v>0</v>
          </cell>
          <cell r="AT20">
            <v>13329676.710000001</v>
          </cell>
          <cell r="AU20">
            <v>0</v>
          </cell>
        </row>
        <row r="29">
          <cell r="B29">
            <v>2542493.63</v>
          </cell>
          <cell r="C29">
            <v>0</v>
          </cell>
          <cell r="F29">
            <v>0</v>
          </cell>
          <cell r="G29">
            <v>0</v>
          </cell>
          <cell r="J29">
            <v>2542493.63</v>
          </cell>
          <cell r="K29">
            <v>0</v>
          </cell>
          <cell r="N29">
            <v>1625687.39</v>
          </cell>
          <cell r="O29">
            <v>0</v>
          </cell>
          <cell r="R29">
            <v>0</v>
          </cell>
          <cell r="S29">
            <v>0</v>
          </cell>
          <cell r="V29">
            <v>1625687.39</v>
          </cell>
          <cell r="W29">
            <v>0</v>
          </cell>
          <cell r="Z29">
            <v>1111509.0899999999</v>
          </cell>
          <cell r="AA29">
            <v>0</v>
          </cell>
          <cell r="AD29">
            <v>72466.05</v>
          </cell>
          <cell r="AE29">
            <v>0</v>
          </cell>
          <cell r="AH29">
            <v>1183975.1399999999</v>
          </cell>
          <cell r="AI29">
            <v>0</v>
          </cell>
          <cell r="AL29">
            <v>2737196.48</v>
          </cell>
          <cell r="AM29">
            <v>0</v>
          </cell>
          <cell r="AP29">
            <v>72466.05</v>
          </cell>
          <cell r="AQ29">
            <v>0</v>
          </cell>
          <cell r="AT29">
            <v>2809662.53</v>
          </cell>
          <cell r="AU29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129"/>
  <sheetViews>
    <sheetView zoomScaleNormal="100" workbookViewId="0"/>
  </sheetViews>
  <sheetFormatPr defaultColWidth="8.85546875" defaultRowHeight="15"/>
  <cols>
    <col min="1" max="1" width="8.85546875" style="8"/>
    <col min="2" max="2" width="50.7109375" style="8" customWidth="1"/>
    <col min="3" max="6" width="20.7109375" style="8" customWidth="1"/>
    <col min="7" max="16384" width="8.85546875" style="8"/>
  </cols>
  <sheetData>
    <row r="2" spans="2:6" ht="15" customHeight="1">
      <c r="B2" s="86" t="s">
        <v>57</v>
      </c>
      <c r="C2" s="86"/>
      <c r="D2" s="86"/>
      <c r="E2" s="86"/>
      <c r="F2" s="86"/>
    </row>
    <row r="3" spans="2:6">
      <c r="B3" s="86"/>
      <c r="C3" s="86"/>
      <c r="D3" s="86"/>
      <c r="E3" s="86"/>
      <c r="F3" s="86"/>
    </row>
    <row r="4" spans="2:6">
      <c r="B4" s="87" t="s">
        <v>58</v>
      </c>
      <c r="C4" s="88"/>
      <c r="D4" s="88"/>
      <c r="E4" s="88"/>
      <c r="F4" s="88"/>
    </row>
    <row r="5" spans="2:6">
      <c r="B5" s="83"/>
      <c r="C5" s="84"/>
      <c r="D5" s="84"/>
      <c r="E5" s="84"/>
      <c r="F5" s="84"/>
    </row>
    <row r="6" spans="2:6" ht="15" customHeight="1">
      <c r="B6" s="90" t="s">
        <v>13</v>
      </c>
      <c r="C6" s="90"/>
      <c r="D6" s="90"/>
      <c r="E6" s="90"/>
      <c r="F6" s="90"/>
    </row>
    <row r="7" spans="2:6" ht="37.5" customHeight="1">
      <c r="B7" s="27" t="s">
        <v>39</v>
      </c>
      <c r="C7" s="10" t="s">
        <v>5</v>
      </c>
      <c r="D7" s="10" t="s">
        <v>6</v>
      </c>
      <c r="E7" s="10" t="s">
        <v>7</v>
      </c>
      <c r="F7" s="10" t="s">
        <v>8</v>
      </c>
    </row>
    <row r="8" spans="2:6" ht="15" customHeight="1">
      <c r="B8" s="11" t="s">
        <v>0</v>
      </c>
      <c r="C8" s="57">
        <f>+'[1]Mod1_Missione 10 spese correnti'!$B$15</f>
        <v>970690913.72000003</v>
      </c>
      <c r="D8" s="57">
        <f>+'[1]Mod1_Missione 10 spese correnti'!$B$20</f>
        <v>624444809.50999987</v>
      </c>
      <c r="E8" s="57">
        <f>+'[1]Mod1_Missione 10 spese correnti'!$B$29</f>
        <v>907418986.12999988</v>
      </c>
      <c r="F8" s="12">
        <f t="shared" ref="F8:F12" si="0">SUM(C8:E8)</f>
        <v>2502554709.3599997</v>
      </c>
    </row>
    <row r="9" spans="2:6" ht="15" customHeight="1">
      <c r="B9" s="11" t="s">
        <v>1</v>
      </c>
      <c r="C9" s="57">
        <f>+'[1]Mod1_Missione 10 spese correnti'!$C$15</f>
        <v>253904676.38999999</v>
      </c>
      <c r="D9" s="57">
        <f>+'[1]Mod1_Missione 10 spese correnti'!$C$20</f>
        <v>717903574.14999998</v>
      </c>
      <c r="E9" s="57">
        <f>+'[1]Mod1_Missione 10 spese correnti'!$C$29</f>
        <v>1146648370.26</v>
      </c>
      <c r="F9" s="12">
        <f t="shared" si="0"/>
        <v>2118456620.8</v>
      </c>
    </row>
    <row r="10" spans="2:6" ht="15" customHeight="1">
      <c r="B10" s="11" t="s">
        <v>2</v>
      </c>
      <c r="C10" s="57">
        <f>+'[1]Mod1_Missione 10 spese correnti'!$D$15</f>
        <v>608483348.4000001</v>
      </c>
      <c r="D10" s="57">
        <f>+'[1]Mod1_Missione 10 spese correnti'!$D$20</f>
        <v>31717256.199999999</v>
      </c>
      <c r="E10" s="57">
        <f>+'[1]Mod1_Missione 10 spese correnti'!$D$29</f>
        <v>98223466.459999993</v>
      </c>
      <c r="F10" s="12">
        <f t="shared" si="0"/>
        <v>738424071.06000018</v>
      </c>
    </row>
    <row r="11" spans="2:6" ht="15" customHeight="1">
      <c r="B11" s="11" t="s">
        <v>3</v>
      </c>
      <c r="C11" s="57">
        <f>+'[1]Mod1_Missione 10 spese correnti'!$E$15</f>
        <v>4506435.68</v>
      </c>
      <c r="D11" s="57">
        <f>+'[1]Mod1_Missione 10 spese correnti'!$E$20</f>
        <v>172443.48</v>
      </c>
      <c r="E11" s="57">
        <f>+'[1]Mod1_Missione 10 spese correnti'!$E$29</f>
        <v>45666562.379999995</v>
      </c>
      <c r="F11" s="12">
        <f t="shared" si="0"/>
        <v>50345441.539999992</v>
      </c>
    </row>
    <row r="12" spans="2:6" ht="15" customHeight="1">
      <c r="B12" s="11" t="s">
        <v>4</v>
      </c>
      <c r="C12" s="57">
        <f>+'[1]Mod1_Missione 10 spese correnti'!$F$15</f>
        <v>154414737.04000002</v>
      </c>
      <c r="D12" s="57">
        <f>+'[1]Mod1_Missione 10 spese correnti'!$F$20</f>
        <v>24958809.669999998</v>
      </c>
      <c r="E12" s="57">
        <f>+'[1]Mod1_Missione 10 spese correnti'!$F$29</f>
        <v>3139536.02</v>
      </c>
      <c r="F12" s="12">
        <f t="shared" si="0"/>
        <v>182513082.73000002</v>
      </c>
    </row>
    <row r="13" spans="2:6" ht="15" customHeight="1" thickBot="1">
      <c r="B13" s="1" t="s">
        <v>48</v>
      </c>
      <c r="C13" s="57">
        <f>+'[1]Mod1_Missione 10 spese correnti'!$G$15</f>
        <v>3089867.92</v>
      </c>
      <c r="D13" s="57">
        <f>+'[1]Mod1_Missione 10 spese correnti'!$G$20</f>
        <v>256117.08000000002</v>
      </c>
      <c r="E13" s="57">
        <f>+'[1]Mod1_Missione 10 spese correnti'!$G$29</f>
        <v>5942014.04</v>
      </c>
      <c r="F13" s="12">
        <f t="shared" ref="F13" si="1">SUM(C13:E13)</f>
        <v>9287999.0399999991</v>
      </c>
    </row>
    <row r="14" spans="2:6" ht="16.5" thickBot="1">
      <c r="B14" s="13" t="s">
        <v>8</v>
      </c>
      <c r="C14" s="14">
        <f>SUM(C8:C13)</f>
        <v>1995089979.1500003</v>
      </c>
      <c r="D14" s="14">
        <f t="shared" ref="D14:F14" si="2">SUM(D8:D13)</f>
        <v>1399453010.0899999</v>
      </c>
      <c r="E14" s="14">
        <f t="shared" si="2"/>
        <v>2207038935.29</v>
      </c>
      <c r="F14" s="14">
        <f t="shared" si="2"/>
        <v>5601581924.5299997</v>
      </c>
    </row>
    <row r="15" spans="2:6">
      <c r="C15" s="31">
        <f>+C14/1000000</f>
        <v>1995.0899791500003</v>
      </c>
      <c r="D15" s="31"/>
      <c r="E15" s="31"/>
      <c r="F15" s="31"/>
    </row>
    <row r="16" spans="2:6">
      <c r="B16" s="90" t="s">
        <v>14</v>
      </c>
      <c r="C16" s="90"/>
      <c r="D16" s="90"/>
      <c r="E16" s="90"/>
      <c r="F16" s="90"/>
    </row>
    <row r="17" spans="2:6" ht="40.5" customHeight="1">
      <c r="B17" s="27" t="s">
        <v>39</v>
      </c>
      <c r="C17" s="10" t="s">
        <v>5</v>
      </c>
      <c r="D17" s="10" t="s">
        <v>6</v>
      </c>
      <c r="E17" s="10" t="s">
        <v>7</v>
      </c>
      <c r="F17" s="10" t="s">
        <v>8</v>
      </c>
    </row>
    <row r="18" spans="2:6" ht="15" customHeight="1">
      <c r="B18" s="11" t="s">
        <v>0</v>
      </c>
      <c r="C18" s="57">
        <f>+'[1]Mod1_Missione 10 spese correnti'!$J$15</f>
        <v>444928522.34999996</v>
      </c>
      <c r="D18" s="57">
        <f>+'[1]Mod1_Missione 10 spese correnti'!$J$20</f>
        <v>781363.98</v>
      </c>
      <c r="E18" s="57">
        <f>+'[1]Mod1_Missione 10 spese correnti'!$J$29</f>
        <v>0</v>
      </c>
      <c r="F18" s="12">
        <f t="shared" ref="F18:F22" si="3">SUM(C18:E18)</f>
        <v>445709886.32999998</v>
      </c>
    </row>
    <row r="19" spans="2:6" ht="15" customHeight="1">
      <c r="B19" s="11" t="s">
        <v>1</v>
      </c>
      <c r="C19" s="57">
        <f>+'[1]Mod1_Missione 10 spese correnti'!$K$15</f>
        <v>1917370801.0999997</v>
      </c>
      <c r="D19" s="57">
        <f>+'[1]Mod1_Missione 10 spese correnti'!$K$20</f>
        <v>166808969.78999999</v>
      </c>
      <c r="E19" s="57">
        <f>+'[1]Mod1_Missione 10 spese correnti'!$K$29</f>
        <v>316672014.18000001</v>
      </c>
      <c r="F19" s="12">
        <f t="shared" si="3"/>
        <v>2400851785.0699997</v>
      </c>
    </row>
    <row r="20" spans="2:6" ht="15" customHeight="1">
      <c r="B20" s="11" t="s">
        <v>2</v>
      </c>
      <c r="C20" s="57">
        <f>+'[1]Mod1_Missione 10 spese correnti'!$L$15</f>
        <v>15102558.310000001</v>
      </c>
      <c r="D20" s="57">
        <f>+'[1]Mod1_Missione 10 spese correnti'!$L$20</f>
        <v>5296339.68</v>
      </c>
      <c r="E20" s="57">
        <f>+'[1]Mod1_Missione 10 spese correnti'!$L$29</f>
        <v>915436</v>
      </c>
      <c r="F20" s="12">
        <f t="shared" si="3"/>
        <v>21314333.990000002</v>
      </c>
    </row>
    <row r="21" spans="2:6" ht="15" customHeight="1">
      <c r="B21" s="11" t="s">
        <v>3</v>
      </c>
      <c r="C21" s="57">
        <f>+'[1]Mod1_Missione 10 spese correnti'!$M$15</f>
        <v>3587594.75</v>
      </c>
      <c r="D21" s="57">
        <f>+'[1]Mod1_Missione 10 spese correnti'!$M$20</f>
        <v>1370924.23</v>
      </c>
      <c r="E21" s="57">
        <f>+'[1]Mod1_Missione 10 spese correnti'!$M$29</f>
        <v>5403794.6799999997</v>
      </c>
      <c r="F21" s="12">
        <f t="shared" si="3"/>
        <v>10362313.66</v>
      </c>
    </row>
    <row r="22" spans="2:6" ht="15" customHeight="1">
      <c r="B22" s="11" t="s">
        <v>4</v>
      </c>
      <c r="C22" s="57">
        <f>+'[1]Mod1_Missione 10 spese correnti'!$N$15</f>
        <v>31015921.199999999</v>
      </c>
      <c r="D22" s="57">
        <f>+'[1]Mod1_Missione 10 spese correnti'!$N$20</f>
        <v>27697845.440000001</v>
      </c>
      <c r="E22" s="57">
        <f>+'[1]Mod1_Missione 10 spese correnti'!$N$29</f>
        <v>7183543.4500000002</v>
      </c>
      <c r="F22" s="12">
        <f t="shared" si="3"/>
        <v>65897310.090000004</v>
      </c>
    </row>
    <row r="23" spans="2:6" ht="15" customHeight="1" thickBot="1">
      <c r="B23" s="1" t="s">
        <v>48</v>
      </c>
      <c r="C23" s="57">
        <f>+'[1]Mod1_Missione 10 spese correnti'!$O$15</f>
        <v>0</v>
      </c>
      <c r="D23" s="57">
        <f>+'[1]Mod1_Missione 10 spese correnti'!$O$20</f>
        <v>224518.08</v>
      </c>
      <c r="E23" s="57">
        <f>+'[1]Mod1_Missione 10 spese correnti'!$O$29</f>
        <v>16882793.379999999</v>
      </c>
      <c r="F23" s="12">
        <f t="shared" ref="F23" si="4">SUM(C23:E23)</f>
        <v>17107311.459999997</v>
      </c>
    </row>
    <row r="24" spans="2:6" ht="16.5" thickBot="1">
      <c r="B24" s="13" t="s">
        <v>8</v>
      </c>
      <c r="C24" s="14">
        <f>SUM(C18:C23)</f>
        <v>2412005397.7099996</v>
      </c>
      <c r="D24" s="14">
        <f t="shared" ref="D24:F24" si="5">SUM(D18:D23)</f>
        <v>202179961.19999999</v>
      </c>
      <c r="E24" s="14">
        <f t="shared" si="5"/>
        <v>347057581.69</v>
      </c>
      <c r="F24" s="14">
        <f t="shared" si="5"/>
        <v>2961242940.5999994</v>
      </c>
    </row>
    <row r="25" spans="2:6">
      <c r="F25" s="31"/>
    </row>
    <row r="26" spans="2:6">
      <c r="B26" s="90" t="s">
        <v>66</v>
      </c>
      <c r="C26" s="90"/>
      <c r="D26" s="90"/>
      <c r="E26" s="90"/>
      <c r="F26" s="90"/>
    </row>
    <row r="27" spans="2:6" ht="36.75" customHeight="1">
      <c r="B27" s="27" t="s">
        <v>39</v>
      </c>
      <c r="C27" s="10" t="s">
        <v>5</v>
      </c>
      <c r="D27" s="10" t="s">
        <v>6</v>
      </c>
      <c r="E27" s="10" t="s">
        <v>7</v>
      </c>
      <c r="F27" s="10" t="s">
        <v>8</v>
      </c>
    </row>
    <row r="28" spans="2:6" ht="15" customHeight="1">
      <c r="B28" s="11" t="s">
        <v>0</v>
      </c>
      <c r="C28" s="57">
        <f t="shared" ref="C28:E32" si="6">SUM(C8,C18)</f>
        <v>1415619436.0699999</v>
      </c>
      <c r="D28" s="57">
        <f t="shared" si="6"/>
        <v>625226173.48999989</v>
      </c>
      <c r="E28" s="57">
        <f t="shared" si="6"/>
        <v>907418986.12999988</v>
      </c>
      <c r="F28" s="12">
        <f t="shared" ref="F28:F32" si="7">SUM(C28:E28)</f>
        <v>2948264595.6899996</v>
      </c>
    </row>
    <row r="29" spans="2:6" ht="15" customHeight="1">
      <c r="B29" s="11" t="s">
        <v>1</v>
      </c>
      <c r="C29" s="57">
        <f t="shared" si="6"/>
        <v>2171275477.4899998</v>
      </c>
      <c r="D29" s="57">
        <f t="shared" si="6"/>
        <v>884712543.93999994</v>
      </c>
      <c r="E29" s="57">
        <f t="shared" si="6"/>
        <v>1463320384.4400001</v>
      </c>
      <c r="F29" s="12">
        <f t="shared" si="7"/>
        <v>4519308405.8699999</v>
      </c>
    </row>
    <row r="30" spans="2:6" ht="15" customHeight="1">
      <c r="B30" s="11" t="s">
        <v>2</v>
      </c>
      <c r="C30" s="57">
        <f t="shared" si="6"/>
        <v>623585906.71000004</v>
      </c>
      <c r="D30" s="57">
        <f t="shared" si="6"/>
        <v>37013595.879999995</v>
      </c>
      <c r="E30" s="57">
        <f t="shared" si="6"/>
        <v>99138902.459999993</v>
      </c>
      <c r="F30" s="12">
        <f t="shared" si="7"/>
        <v>759738405.05000007</v>
      </c>
    </row>
    <row r="31" spans="2:6" ht="15" customHeight="1">
      <c r="B31" s="11" t="s">
        <v>3</v>
      </c>
      <c r="C31" s="57">
        <f t="shared" si="6"/>
        <v>8094030.4299999997</v>
      </c>
      <c r="D31" s="57">
        <f t="shared" si="6"/>
        <v>1543367.71</v>
      </c>
      <c r="E31" s="57">
        <f t="shared" si="6"/>
        <v>51070357.059999995</v>
      </c>
      <c r="F31" s="12">
        <f t="shared" si="7"/>
        <v>60707755.199999996</v>
      </c>
    </row>
    <row r="32" spans="2:6" ht="15" customHeight="1">
      <c r="B32" s="11" t="s">
        <v>4</v>
      </c>
      <c r="C32" s="57">
        <f t="shared" si="6"/>
        <v>185430658.24000001</v>
      </c>
      <c r="D32" s="57">
        <f t="shared" si="6"/>
        <v>52656655.109999999</v>
      </c>
      <c r="E32" s="57">
        <f t="shared" si="6"/>
        <v>10323079.470000001</v>
      </c>
      <c r="F32" s="12">
        <f t="shared" si="7"/>
        <v>248410392.82000002</v>
      </c>
    </row>
    <row r="33" spans="2:9" ht="15" customHeight="1" thickBot="1">
      <c r="B33" s="1" t="s">
        <v>48</v>
      </c>
      <c r="C33" s="79">
        <f>SUM(C13,C23)</f>
        <v>3089867.92</v>
      </c>
      <c r="D33" s="79">
        <f t="shared" ref="D33:F33" si="8">SUM(D13,D23)</f>
        <v>480635.16000000003</v>
      </c>
      <c r="E33" s="79">
        <f t="shared" si="8"/>
        <v>22824807.419999998</v>
      </c>
      <c r="F33" s="80">
        <f t="shared" si="8"/>
        <v>26395310.499999996</v>
      </c>
    </row>
    <row r="34" spans="2:9" ht="16.5" thickBot="1">
      <c r="B34" s="13" t="s">
        <v>8</v>
      </c>
      <c r="C34" s="14">
        <f>SUM(C28:C33)</f>
        <v>4407095376.8599997</v>
      </c>
      <c r="D34" s="14">
        <f t="shared" ref="D34:F34" si="9">SUM(D28:D33)</f>
        <v>1601632971.29</v>
      </c>
      <c r="E34" s="14">
        <f t="shared" si="9"/>
        <v>2554096516.9799995</v>
      </c>
      <c r="F34" s="14">
        <f t="shared" si="9"/>
        <v>8562824865.1299992</v>
      </c>
    </row>
    <row r="35" spans="2:9">
      <c r="B35" s="30"/>
      <c r="C35" s="30"/>
      <c r="D35" s="30"/>
      <c r="E35" s="30"/>
      <c r="F35" s="38"/>
    </row>
    <row r="36" spans="2:9">
      <c r="B36" s="91"/>
      <c r="C36" s="91"/>
      <c r="D36" s="91"/>
      <c r="E36" s="91"/>
      <c r="F36" s="91"/>
    </row>
    <row r="37" spans="2:9">
      <c r="B37" s="90" t="s">
        <v>11</v>
      </c>
      <c r="C37" s="90"/>
      <c r="D37" s="90"/>
      <c r="E37" s="90"/>
      <c r="F37" s="90"/>
    </row>
    <row r="38" spans="2:9" ht="31.5">
      <c r="B38" s="27" t="s">
        <v>39</v>
      </c>
      <c r="C38" s="10" t="s">
        <v>5</v>
      </c>
      <c r="D38" s="10" t="s">
        <v>6</v>
      </c>
      <c r="E38" s="10" t="s">
        <v>7</v>
      </c>
      <c r="F38" s="10" t="s">
        <v>10</v>
      </c>
    </row>
    <row r="39" spans="2:9" ht="15" customHeight="1">
      <c r="B39" s="11" t="s">
        <v>0</v>
      </c>
      <c r="C39" s="57">
        <f>+'[1]Mod1_Missione 10 spese correnti'!$Z$15</f>
        <v>802588315.3499999</v>
      </c>
      <c r="D39" s="57">
        <f>+'[1]Mod1_Missione 10 spese correnti'!$Z$20</f>
        <v>516628905.15999997</v>
      </c>
      <c r="E39" s="57">
        <f>+'[1]Mod1_Missione 10 spese correnti'!$Z$29</f>
        <v>665859723.60000002</v>
      </c>
      <c r="F39" s="12">
        <f t="shared" ref="F39:F44" si="10">SUM(C39:E39)</f>
        <v>1985076944.1099997</v>
      </c>
    </row>
    <row r="40" spans="2:9" ht="15" customHeight="1">
      <c r="B40" s="11" t="s">
        <v>1</v>
      </c>
      <c r="C40" s="57">
        <f>+'[1]Mod1_Missione 10 spese correnti'!$AA$15</f>
        <v>217994817.2100001</v>
      </c>
      <c r="D40" s="57">
        <f>+'[1]Mod1_Missione 10 spese correnti'!$AA$20</f>
        <v>611932632.98000002</v>
      </c>
      <c r="E40" s="57">
        <f>+'[1]Mod1_Missione 10 spese correnti'!$AA$29</f>
        <v>916935735.14999998</v>
      </c>
      <c r="F40" s="12">
        <f t="shared" si="10"/>
        <v>1746863185.3400002</v>
      </c>
    </row>
    <row r="41" spans="2:9" ht="15" customHeight="1">
      <c r="B41" s="11" t="s">
        <v>2</v>
      </c>
      <c r="C41" s="57">
        <f>+'[1]Mod1_Missione 10 spese correnti'!$AB$15</f>
        <v>11061516.539999999</v>
      </c>
      <c r="D41" s="57">
        <f>+'[1]Mod1_Missione 10 spese correnti'!$AB$20</f>
        <v>28090927.210000001</v>
      </c>
      <c r="E41" s="57">
        <f>+'[1]Mod1_Missione 10 spese correnti'!$AB$29</f>
        <v>73919789.239999995</v>
      </c>
      <c r="F41" s="12">
        <f t="shared" si="10"/>
        <v>113072232.98999999</v>
      </c>
    </row>
    <row r="42" spans="2:9" ht="15" customHeight="1">
      <c r="B42" s="11" t="s">
        <v>3</v>
      </c>
      <c r="C42" s="57">
        <f>+'[1]Mod1_Missione 10 spese correnti'!$AC$15</f>
        <v>3020064.63</v>
      </c>
      <c r="D42" s="57">
        <f>+'[1]Mod1_Missione 10 spese correnti'!$AC$20</f>
        <v>124149.30000000002</v>
      </c>
      <c r="E42" s="57">
        <f>+'[1]Mod1_Missione 10 spese correnti'!$AC$29</f>
        <v>27461770.030000001</v>
      </c>
      <c r="F42" s="12">
        <f t="shared" si="10"/>
        <v>30605983.960000001</v>
      </c>
      <c r="I42" s="8" t="s">
        <v>9</v>
      </c>
    </row>
    <row r="43" spans="2:9" ht="15" customHeight="1">
      <c r="B43" s="11" t="s">
        <v>4</v>
      </c>
      <c r="C43" s="57">
        <f>+'[1]Mod1_Missione 10 spese correnti'!$AD$15</f>
        <v>127536062.21999998</v>
      </c>
      <c r="D43" s="57">
        <f>+'[1]Mod1_Missione 10 spese correnti'!$AD$20</f>
        <v>12930267.390000001</v>
      </c>
      <c r="E43" s="57">
        <f>+'[1]Mod1_Missione 10 spese correnti'!$AD$29</f>
        <v>1287790.1299999999</v>
      </c>
      <c r="F43" s="12">
        <f t="shared" si="10"/>
        <v>141754119.73999998</v>
      </c>
    </row>
    <row r="44" spans="2:9" ht="15" customHeight="1" thickBot="1">
      <c r="B44" s="1" t="s">
        <v>48</v>
      </c>
      <c r="C44" s="57">
        <f>+'[1]Mod1_Missione 10 spese correnti'!$AE$15</f>
        <v>3034260.12</v>
      </c>
      <c r="D44" s="57">
        <f>+'[1]Mod1_Missione 10 spese correnti'!$AE$20</f>
        <v>250025.69</v>
      </c>
      <c r="E44" s="57">
        <f>+'[1]Mod1_Missione 10 spese correnti'!$AE$29</f>
        <v>4772163.29</v>
      </c>
      <c r="F44" s="12">
        <f t="shared" si="10"/>
        <v>8056449.0999999996</v>
      </c>
    </row>
    <row r="45" spans="2:9" ht="16.5" thickBot="1">
      <c r="B45" s="13" t="s">
        <v>8</v>
      </c>
      <c r="C45" s="14">
        <f>SUM(C39:C44)</f>
        <v>1165235036.0699997</v>
      </c>
      <c r="D45" s="14">
        <f t="shared" ref="D45:F45" si="11">SUM(D39:D44)</f>
        <v>1169956907.73</v>
      </c>
      <c r="E45" s="14">
        <f t="shared" si="11"/>
        <v>1690236971.4400001</v>
      </c>
      <c r="F45" s="14">
        <f t="shared" si="11"/>
        <v>4025428915.2399993</v>
      </c>
    </row>
    <row r="46" spans="2:9">
      <c r="F46" s="31" t="s">
        <v>9</v>
      </c>
    </row>
    <row r="47" spans="2:9">
      <c r="B47" s="52" t="s">
        <v>17</v>
      </c>
      <c r="C47" s="52"/>
      <c r="D47" s="52"/>
      <c r="E47" s="52"/>
      <c r="F47" s="52"/>
    </row>
    <row r="48" spans="2:9" ht="31.5">
      <c r="B48" s="27" t="s">
        <v>39</v>
      </c>
      <c r="C48" s="10" t="s">
        <v>5</v>
      </c>
      <c r="D48" s="10" t="s">
        <v>6</v>
      </c>
      <c r="E48" s="10" t="s">
        <v>7</v>
      </c>
      <c r="F48" s="10" t="s">
        <v>10</v>
      </c>
    </row>
    <row r="49" spans="2:6" ht="15" customHeight="1">
      <c r="B49" s="11" t="s">
        <v>0</v>
      </c>
      <c r="C49" s="57">
        <f>+'[1]Mod1_Missione 10 spese correnti'!$AH$15</f>
        <v>169546050.31999996</v>
      </c>
      <c r="D49" s="57">
        <f>+'[1]Mod1_Missione 10 spese correnti'!$AH$20</f>
        <v>437177.5</v>
      </c>
      <c r="E49" s="57">
        <f>+'[1]Mod1_Missione 10 spese correnti'!$AH$29</f>
        <v>0</v>
      </c>
      <c r="F49" s="12">
        <f t="shared" ref="F49:F54" si="12">SUM(C49:E49)</f>
        <v>169983227.81999996</v>
      </c>
    </row>
    <row r="50" spans="2:6" ht="15" customHeight="1">
      <c r="B50" s="11" t="s">
        <v>1</v>
      </c>
      <c r="C50" s="57">
        <f>+'[1]Mod1_Missione 10 spese correnti'!$AI$15</f>
        <v>1379418477.9299998</v>
      </c>
      <c r="D50" s="57">
        <f>+'[1]Mod1_Missione 10 spese correnti'!$AI$20</f>
        <v>221482067.85000002</v>
      </c>
      <c r="E50" s="57">
        <f>+'[1]Mod1_Missione 10 spese correnti'!$AI$29</f>
        <v>264435167.97999999</v>
      </c>
      <c r="F50" s="12">
        <f t="shared" si="12"/>
        <v>1865335713.7599998</v>
      </c>
    </row>
    <row r="51" spans="2:6" ht="15" customHeight="1">
      <c r="B51" s="11" t="s">
        <v>2</v>
      </c>
      <c r="C51" s="57">
        <f>+'[1]Mod1_Missione 10 spese correnti'!$AJ$15</f>
        <v>11754472.879999999</v>
      </c>
      <c r="D51" s="57">
        <f>+'[1]Mod1_Missione 10 spese correnti'!$AJ$20</f>
        <v>4486976.29</v>
      </c>
      <c r="E51" s="57">
        <f>+'[1]Mod1_Missione 10 spese correnti'!$AJ$29</f>
        <v>898343.67999999993</v>
      </c>
      <c r="F51" s="12">
        <f t="shared" si="12"/>
        <v>17139792.849999998</v>
      </c>
    </row>
    <row r="52" spans="2:6" ht="15" customHeight="1">
      <c r="B52" s="11" t="s">
        <v>3</v>
      </c>
      <c r="C52" s="57">
        <f>+'[1]Mod1_Missione 10 spese correnti'!$AK$15</f>
        <v>3303390.45</v>
      </c>
      <c r="D52" s="57">
        <f>+'[1]Mod1_Missione 10 spese correnti'!$AK$20</f>
        <v>1281424.23</v>
      </c>
      <c r="E52" s="57">
        <f>+'[1]Mod1_Missione 10 spese correnti'!$AK$29</f>
        <v>3069991.37</v>
      </c>
      <c r="F52" s="12">
        <f t="shared" si="12"/>
        <v>7654806.0499999998</v>
      </c>
    </row>
    <row r="53" spans="2:6" ht="15" customHeight="1">
      <c r="B53" s="11" t="s">
        <v>4</v>
      </c>
      <c r="C53" s="57">
        <f>+'[1]Mod1_Missione 10 spese correnti'!$AL$15</f>
        <v>28602560.920000002</v>
      </c>
      <c r="D53" s="57">
        <f>+'[1]Mod1_Missione 10 spese correnti'!$AL$20</f>
        <v>29876657.439999998</v>
      </c>
      <c r="E53" s="57">
        <f>+'[1]Mod1_Missione 10 spese correnti'!$AL$29</f>
        <v>787619.25</v>
      </c>
      <c r="F53" s="12">
        <f t="shared" si="12"/>
        <v>59266837.609999999</v>
      </c>
    </row>
    <row r="54" spans="2:6" ht="15" customHeight="1" thickBot="1">
      <c r="B54" s="1" t="s">
        <v>48</v>
      </c>
      <c r="C54" s="57">
        <f>+'[1]Mod1_Missione 10 spese correnti'!$AM$15</f>
        <v>0</v>
      </c>
      <c r="D54" s="57">
        <f>+'[1]Mod1_Missione 10 spese correnti'!$AM$20</f>
        <v>49577.87</v>
      </c>
      <c r="E54" s="57">
        <f>+'[1]Mod1_Missione 10 spese correnti'!$AM$29</f>
        <v>14945721.460000001</v>
      </c>
      <c r="F54" s="12">
        <f t="shared" si="12"/>
        <v>14995299.33</v>
      </c>
    </row>
    <row r="55" spans="2:6" ht="16.5" thickBot="1">
      <c r="B55" s="13" t="s">
        <v>8</v>
      </c>
      <c r="C55" s="14">
        <f>SUM(C49:C54)</f>
        <v>1592624952.5</v>
      </c>
      <c r="D55" s="14">
        <f t="shared" ref="D55:F55" si="13">SUM(D49:D54)</f>
        <v>257613881.18000001</v>
      </c>
      <c r="E55" s="14">
        <f t="shared" si="13"/>
        <v>284136843.73999995</v>
      </c>
      <c r="F55" s="14">
        <f t="shared" si="13"/>
        <v>2134375677.4199994</v>
      </c>
    </row>
    <row r="56" spans="2:6">
      <c r="F56" s="31" t="s">
        <v>9</v>
      </c>
    </row>
    <row r="57" spans="2:6">
      <c r="B57" s="90" t="s">
        <v>67</v>
      </c>
      <c r="C57" s="90"/>
      <c r="D57" s="90"/>
      <c r="E57" s="90"/>
      <c r="F57" s="90"/>
    </row>
    <row r="58" spans="2:6" ht="31.5">
      <c r="B58" s="27" t="s">
        <v>39</v>
      </c>
      <c r="C58" s="10" t="s">
        <v>5</v>
      </c>
      <c r="D58" s="10" t="s">
        <v>6</v>
      </c>
      <c r="E58" s="10" t="s">
        <v>7</v>
      </c>
      <c r="F58" s="10" t="s">
        <v>10</v>
      </c>
    </row>
    <row r="59" spans="2:6" ht="15" customHeight="1">
      <c r="B59" s="11" t="s">
        <v>0</v>
      </c>
      <c r="C59" s="57">
        <f>+'[1]Mod1_Missione 10 spese correnti'!$AP$15</f>
        <v>972134365.66999984</v>
      </c>
      <c r="D59" s="57">
        <f>+'[1]Mod1_Missione 10 spese correnti'!$AP$20</f>
        <v>517066082.66000003</v>
      </c>
      <c r="E59" s="57">
        <f>+'[1]Mod1_Missione 10 spese correnti'!$AP$29</f>
        <v>665859723.60000002</v>
      </c>
      <c r="F59" s="12">
        <f t="shared" ref="F59:F64" si="14">SUM(C59:E59)</f>
        <v>2155060171.9299998</v>
      </c>
    </row>
    <row r="60" spans="2:6" ht="15" customHeight="1">
      <c r="B60" s="11" t="s">
        <v>1</v>
      </c>
      <c r="C60" s="57">
        <f>+'[1]Mod1_Missione 10 spese correnti'!$AQ$15</f>
        <v>1597413295.1400001</v>
      </c>
      <c r="D60" s="57">
        <f>+'[1]Mod1_Missione 10 spese correnti'!$AQ$20</f>
        <v>833414700.82999992</v>
      </c>
      <c r="E60" s="57">
        <f>+'[1]Mod1_Missione 10 spese correnti'!$AQ$29</f>
        <v>1181370903.1299999</v>
      </c>
      <c r="F60" s="12">
        <f t="shared" si="14"/>
        <v>3612198899.1000004</v>
      </c>
    </row>
    <row r="61" spans="2:6" ht="15" customHeight="1">
      <c r="B61" s="11" t="s">
        <v>2</v>
      </c>
      <c r="C61" s="57">
        <f>+'[1]Mod1_Missione 10 spese correnti'!$AR$15</f>
        <v>22815989.420000002</v>
      </c>
      <c r="D61" s="57">
        <f>+'[1]Mod1_Missione 10 spese correnti'!$AR$20</f>
        <v>32577903.5</v>
      </c>
      <c r="E61" s="57">
        <f>+'[1]Mod1_Missione 10 spese correnti'!$AR$29</f>
        <v>74818132.920000002</v>
      </c>
      <c r="F61" s="12">
        <f t="shared" si="14"/>
        <v>130212025.84</v>
      </c>
    </row>
    <row r="62" spans="2:6" ht="15" customHeight="1">
      <c r="B62" s="11" t="s">
        <v>3</v>
      </c>
      <c r="C62" s="57">
        <f>+'[1]Mod1_Missione 10 spese correnti'!$AS$15</f>
        <v>6323455.0800000001</v>
      </c>
      <c r="D62" s="57">
        <f>+'[1]Mod1_Missione 10 spese correnti'!$AS$20</f>
        <v>1405573.53</v>
      </c>
      <c r="E62" s="57">
        <f>+'[1]Mod1_Missione 10 spese correnti'!$AS$29</f>
        <v>30531761.400000002</v>
      </c>
      <c r="F62" s="12">
        <f t="shared" si="14"/>
        <v>38260790.010000005</v>
      </c>
    </row>
    <row r="63" spans="2:6" ht="15" customHeight="1">
      <c r="B63" s="11" t="s">
        <v>4</v>
      </c>
      <c r="C63" s="57">
        <f>+'[1]Mod1_Missione 10 spese correnti'!$AT$15</f>
        <v>156138623.13999999</v>
      </c>
      <c r="D63" s="57">
        <f>+'[1]Mod1_Missione 10 spese correnti'!$AT$20</f>
        <v>42806924.829999998</v>
      </c>
      <c r="E63" s="57">
        <f>+'[1]Mod1_Missione 10 spese correnti'!$AT$29</f>
        <v>2075409.3800000001</v>
      </c>
      <c r="F63" s="12">
        <f t="shared" si="14"/>
        <v>201020957.34999996</v>
      </c>
    </row>
    <row r="64" spans="2:6" ht="15" customHeight="1" thickBot="1">
      <c r="B64" s="1" t="s">
        <v>48</v>
      </c>
      <c r="C64" s="57">
        <f>+'[1]Mod1_Missione 10 spese correnti'!$AU$15</f>
        <v>3034260.12</v>
      </c>
      <c r="D64" s="57">
        <f>+'[1]Mod1_Missione 10 spese correnti'!$AU$20</f>
        <v>299603.56000000006</v>
      </c>
      <c r="E64" s="57">
        <f>+'[1]Mod1_Missione 10 spese correnti'!$AU$29</f>
        <v>19717884.75</v>
      </c>
      <c r="F64" s="12">
        <f t="shared" si="14"/>
        <v>23051748.43</v>
      </c>
    </row>
    <row r="65" spans="2:6" ht="16.5" thickBot="1">
      <c r="B65" s="13" t="s">
        <v>8</v>
      </c>
      <c r="C65" s="14">
        <f>SUM(C59:C64)</f>
        <v>2757859988.5699997</v>
      </c>
      <c r="D65" s="14">
        <f t="shared" ref="D65:F65" si="15">SUM(D59:D64)</f>
        <v>1427570788.9099998</v>
      </c>
      <c r="E65" s="14">
        <f t="shared" si="15"/>
        <v>1974373815.1800003</v>
      </c>
      <c r="F65" s="14">
        <f t="shared" si="15"/>
        <v>6159804592.6600018</v>
      </c>
    </row>
    <row r="66" spans="2:6" s="26" customFormat="1">
      <c r="C66" s="33" t="s">
        <v>9</v>
      </c>
      <c r="D66" s="33" t="s">
        <v>9</v>
      </c>
      <c r="E66" s="33" t="s">
        <v>9</v>
      </c>
      <c r="F66" s="33"/>
    </row>
    <row r="67" spans="2:6" s="26" customFormat="1"/>
    <row r="68" spans="2:6">
      <c r="B68" s="92" t="s">
        <v>24</v>
      </c>
      <c r="C68" s="92"/>
      <c r="D68" s="92"/>
      <c r="E68" s="92"/>
      <c r="F68" s="92"/>
    </row>
    <row r="69" spans="2:6" ht="31.5">
      <c r="B69" s="27" t="s">
        <v>39</v>
      </c>
      <c r="C69" s="10" t="s">
        <v>5</v>
      </c>
      <c r="D69" s="10" t="s">
        <v>6</v>
      </c>
      <c r="E69" s="10" t="s">
        <v>7</v>
      </c>
      <c r="F69" s="10" t="s">
        <v>10</v>
      </c>
    </row>
    <row r="70" spans="2:6" ht="15" customHeight="1">
      <c r="B70" s="11" t="s">
        <v>0</v>
      </c>
      <c r="C70" s="57">
        <f>+'[1]Mod1_Missione 10 spese correnti'!$AX$15</f>
        <v>118418256.69000001</v>
      </c>
      <c r="D70" s="57">
        <f>+'[1]Mod1_Missione 10 spese correnti'!$AX$20</f>
        <v>107296639.06</v>
      </c>
      <c r="E70" s="57">
        <f>+'[1]Mod1_Missione 10 spese correnti'!$AX$29</f>
        <v>156009466.04999998</v>
      </c>
      <c r="F70" s="12">
        <f t="shared" ref="F70:F75" si="16">SUM(C70:E70)</f>
        <v>381724361.79999995</v>
      </c>
    </row>
    <row r="71" spans="2:6" ht="15" customHeight="1">
      <c r="B71" s="11" t="s">
        <v>1</v>
      </c>
      <c r="C71" s="57">
        <f>+'[1]Mod1_Missione 10 spese correnti'!$AY$15</f>
        <v>24734434.390000001</v>
      </c>
      <c r="D71" s="57">
        <f>+'[1]Mod1_Missione 10 spese correnti'!$AY$20</f>
        <v>136717747.03999999</v>
      </c>
      <c r="E71" s="57">
        <f>+'[1]Mod1_Missione 10 spese correnti'!$AY$29</f>
        <v>156773835.71000001</v>
      </c>
      <c r="F71" s="12">
        <f t="shared" si="16"/>
        <v>318226017.13999999</v>
      </c>
    </row>
    <row r="72" spans="2:6" ht="15" customHeight="1">
      <c r="B72" s="11" t="s">
        <v>2</v>
      </c>
      <c r="C72" s="57">
        <f>+'[1]Mod1_Missione 10 spese correnti'!$AZ$15</f>
        <v>3113216.3600000003</v>
      </c>
      <c r="D72" s="57">
        <f>+'[1]Mod1_Missione 10 spese correnti'!$AZ$20</f>
        <v>1868090.21</v>
      </c>
      <c r="E72" s="57">
        <f>+'[1]Mod1_Missione 10 spese correnti'!$AZ$29</f>
        <v>28318502.439999998</v>
      </c>
      <c r="F72" s="12">
        <f t="shared" si="16"/>
        <v>33299809.009999998</v>
      </c>
    </row>
    <row r="73" spans="2:6" ht="15" customHeight="1">
      <c r="B73" s="11" t="s">
        <v>3</v>
      </c>
      <c r="C73" s="57">
        <f>+'[1]Mod1_Missione 10 spese correnti'!$BA$15</f>
        <v>629840.65999999992</v>
      </c>
      <c r="D73" s="57">
        <f>+'[1]Mod1_Missione 10 spese correnti'!$BA$20</f>
        <v>8800.86</v>
      </c>
      <c r="E73" s="57">
        <f>+'[1]Mod1_Missione 10 spese correnti'!$BA$29</f>
        <v>14751842.66</v>
      </c>
      <c r="F73" s="12">
        <f t="shared" si="16"/>
        <v>15390484.18</v>
      </c>
    </row>
    <row r="74" spans="2:6" ht="15" customHeight="1">
      <c r="B74" s="11" t="s">
        <v>4</v>
      </c>
      <c r="C74" s="57">
        <f>+'[1]Mod1_Missione 10 spese correnti'!$BB$15</f>
        <v>29297839.030000001</v>
      </c>
      <c r="D74" s="57">
        <f>+'[1]Mod1_Missione 10 spese correnti'!$BB$20</f>
        <v>97088.74</v>
      </c>
      <c r="E74" s="57">
        <f>+'[1]Mod1_Missione 10 spese correnti'!$BB$29</f>
        <v>107375.57</v>
      </c>
      <c r="F74" s="12">
        <f t="shared" si="16"/>
        <v>29502303.34</v>
      </c>
    </row>
    <row r="75" spans="2:6" ht="15" customHeight="1" thickBot="1">
      <c r="B75" s="1" t="s">
        <v>48</v>
      </c>
      <c r="C75" s="57">
        <f>+'[1]Mod1_Missione 10 spese correnti'!$BC$15</f>
        <v>5579568.2700000005</v>
      </c>
      <c r="D75" s="57">
        <f>+'[1]Mod1_Missione 10 spese correnti'!$BC$20</f>
        <v>100359.16</v>
      </c>
      <c r="E75" s="57">
        <f>+'[1]Mod1_Missione 10 spese correnti'!$BC$29</f>
        <v>2536146.29</v>
      </c>
      <c r="F75" s="12">
        <f t="shared" si="16"/>
        <v>8216073.7200000007</v>
      </c>
    </row>
    <row r="76" spans="2:6" ht="16.5" thickBot="1">
      <c r="B76" s="59" t="s">
        <v>8</v>
      </c>
      <c r="C76" s="14">
        <f>SUM(C70:C75)</f>
        <v>181773155.40000004</v>
      </c>
      <c r="D76" s="14">
        <f t="shared" ref="D76:F76" si="17">SUM(D70:D75)</f>
        <v>246088725.07000002</v>
      </c>
      <c r="E76" s="14">
        <f t="shared" si="17"/>
        <v>358497168.72000003</v>
      </c>
      <c r="F76" s="14">
        <f t="shared" si="17"/>
        <v>786359049.18999994</v>
      </c>
    </row>
    <row r="77" spans="2:6">
      <c r="C77" s="31" t="s">
        <v>9</v>
      </c>
      <c r="D77" s="31" t="s">
        <v>9</v>
      </c>
      <c r="E77" s="31" t="s">
        <v>9</v>
      </c>
      <c r="F77" s="31" t="s">
        <v>9</v>
      </c>
    </row>
    <row r="78" spans="2:6">
      <c r="B78" s="49" t="s">
        <v>16</v>
      </c>
      <c r="C78" s="16"/>
      <c r="D78" s="16"/>
      <c r="E78" s="16"/>
      <c r="F78" s="16"/>
    </row>
    <row r="79" spans="2:6" ht="31.5">
      <c r="B79" s="27" t="s">
        <v>39</v>
      </c>
      <c r="C79" s="10" t="s">
        <v>5</v>
      </c>
      <c r="D79" s="10" t="s">
        <v>6</v>
      </c>
      <c r="E79" s="10" t="s">
        <v>7</v>
      </c>
      <c r="F79" s="10" t="s">
        <v>10</v>
      </c>
    </row>
    <row r="80" spans="2:6" ht="15" customHeight="1">
      <c r="B80" s="11" t="s">
        <v>0</v>
      </c>
      <c r="C80" s="57">
        <f>+'[1]Mod1_Missione 10 spese correnti'!$BF$15</f>
        <v>46775787.990000002</v>
      </c>
      <c r="D80" s="57">
        <f>+'[1]Mod1_Missione 10 spese correnti'!$BF$20</f>
        <v>163617.84</v>
      </c>
      <c r="E80" s="57">
        <f>+'[1]Mod1_Missione 10 spese correnti'!$BF$29</f>
        <v>0</v>
      </c>
      <c r="F80" s="12">
        <f t="shared" ref="F80:F85" si="18">SUM(C80:E80)</f>
        <v>46939405.830000006</v>
      </c>
    </row>
    <row r="81" spans="2:6" ht="15" customHeight="1">
      <c r="B81" s="11" t="s">
        <v>1</v>
      </c>
      <c r="C81" s="57">
        <f>+'[1]Mod1_Missione 10 spese correnti'!$BG$15</f>
        <v>201444942.96000001</v>
      </c>
      <c r="D81" s="57">
        <f>+'[1]Mod1_Missione 10 spese correnti'!$BG$20</f>
        <v>104092169.41</v>
      </c>
      <c r="E81" s="57">
        <f>+'[1]Mod1_Missione 10 spese correnti'!$BG$29</f>
        <v>41467646.609999999</v>
      </c>
      <c r="F81" s="12">
        <f t="shared" si="18"/>
        <v>347004758.98000002</v>
      </c>
    </row>
    <row r="82" spans="2:6" ht="15" customHeight="1">
      <c r="B82" s="11" t="s">
        <v>2</v>
      </c>
      <c r="C82" s="57">
        <f>+'[1]Mod1_Missione 10 spese correnti'!$BH$15</f>
        <v>894091.81</v>
      </c>
      <c r="D82" s="57">
        <f>+'[1]Mod1_Missione 10 spese correnti'!$BH$20</f>
        <v>1912169.84</v>
      </c>
      <c r="E82" s="57">
        <f>+'[1]Mod1_Missione 10 spese correnti'!$BH$29</f>
        <v>346550.33</v>
      </c>
      <c r="F82" s="12">
        <f t="shared" si="18"/>
        <v>3152811.9800000004</v>
      </c>
    </row>
    <row r="83" spans="2:6" ht="15" customHeight="1">
      <c r="B83" s="11" t="s">
        <v>3</v>
      </c>
      <c r="C83" s="57">
        <f>+'[1]Mod1_Missione 10 spese correnti'!$BI$15</f>
        <v>86514.23</v>
      </c>
      <c r="D83" s="57">
        <f>+'[1]Mod1_Missione 10 spese correnti'!$BI$20</f>
        <v>151152</v>
      </c>
      <c r="E83" s="57">
        <f>+'[1]Mod1_Missione 10 spese correnti'!$BI$29</f>
        <v>2965032.6</v>
      </c>
      <c r="F83" s="12">
        <f t="shared" si="18"/>
        <v>3202698.83</v>
      </c>
    </row>
    <row r="84" spans="2:6" ht="15" customHeight="1">
      <c r="B84" s="11" t="s">
        <v>4</v>
      </c>
      <c r="C84" s="57">
        <f>+'[1]Mod1_Missione 10 spese correnti'!$BJ$15</f>
        <v>2390513.75</v>
      </c>
      <c r="D84" s="57">
        <f>+'[1]Mod1_Missione 10 spese correnti'!$BJ$20</f>
        <v>4167588.51</v>
      </c>
      <c r="E84" s="57">
        <f>+'[1]Mod1_Missione 10 spese correnti'!$BJ$29</f>
        <v>265000</v>
      </c>
      <c r="F84" s="12">
        <f t="shared" si="18"/>
        <v>6823102.2599999998</v>
      </c>
    </row>
    <row r="85" spans="2:6" ht="15" customHeight="1" thickBot="1">
      <c r="B85" s="1" t="s">
        <v>48</v>
      </c>
      <c r="C85" s="57">
        <f>+'[1]Mod1_Missione 10 spese correnti'!$BK$15</f>
        <v>0</v>
      </c>
      <c r="D85" s="57">
        <f>+'[1]Mod1_Missione 10 spese correnti'!$BK$20</f>
        <v>4722.09</v>
      </c>
      <c r="E85" s="57">
        <f>+'[1]Mod1_Missione 10 spese correnti'!$BK$29</f>
        <v>1858279</v>
      </c>
      <c r="F85" s="12">
        <f t="shared" si="18"/>
        <v>1863001.09</v>
      </c>
    </row>
    <row r="86" spans="2:6" ht="16.5" thickBot="1">
      <c r="B86" s="13" t="s">
        <v>8</v>
      </c>
      <c r="C86" s="14">
        <f>SUM(C80:C85)</f>
        <v>251591850.74000001</v>
      </c>
      <c r="D86" s="14">
        <f t="shared" ref="D86:F86" si="19">SUM(D80:D85)</f>
        <v>110491419.69000001</v>
      </c>
      <c r="E86" s="14">
        <f t="shared" si="19"/>
        <v>46902508.539999999</v>
      </c>
      <c r="F86" s="14">
        <f t="shared" si="19"/>
        <v>408985778.96999997</v>
      </c>
    </row>
    <row r="87" spans="2:6">
      <c r="C87" s="31" t="s">
        <v>9</v>
      </c>
      <c r="D87" s="31" t="s">
        <v>9</v>
      </c>
      <c r="E87" s="31" t="s">
        <v>9</v>
      </c>
      <c r="F87" s="31" t="s">
        <v>9</v>
      </c>
    </row>
    <row r="88" spans="2:6">
      <c r="B88" s="89" t="s">
        <v>68</v>
      </c>
      <c r="C88" s="89"/>
      <c r="D88" s="89"/>
      <c r="E88" s="89"/>
      <c r="F88" s="89"/>
    </row>
    <row r="89" spans="2:6" ht="31.5">
      <c r="B89" s="27" t="s">
        <v>39</v>
      </c>
      <c r="C89" s="10" t="s">
        <v>5</v>
      </c>
      <c r="D89" s="10" t="s">
        <v>6</v>
      </c>
      <c r="E89" s="10" t="s">
        <v>7</v>
      </c>
      <c r="F89" s="10" t="s">
        <v>10</v>
      </c>
    </row>
    <row r="90" spans="2:6" ht="15" customHeight="1">
      <c r="B90" s="11" t="s">
        <v>0</v>
      </c>
      <c r="C90" s="57">
        <f t="shared" ref="C90:E95" si="20">SUM(C70,C80)</f>
        <v>165194044.68000001</v>
      </c>
      <c r="D90" s="57">
        <f t="shared" si="20"/>
        <v>107460256.90000001</v>
      </c>
      <c r="E90" s="57">
        <f t="shared" si="20"/>
        <v>156009466.04999998</v>
      </c>
      <c r="F90" s="12">
        <f>SUM(C90:E90)</f>
        <v>428663767.63</v>
      </c>
    </row>
    <row r="91" spans="2:6" ht="15" customHeight="1">
      <c r="B91" s="11" t="s">
        <v>1</v>
      </c>
      <c r="C91" s="57">
        <f t="shared" si="20"/>
        <v>226179377.35000002</v>
      </c>
      <c r="D91" s="57">
        <f t="shared" si="20"/>
        <v>240809916.44999999</v>
      </c>
      <c r="E91" s="57">
        <f t="shared" si="20"/>
        <v>198241482.31999999</v>
      </c>
      <c r="F91" s="12">
        <f>SUM(F71,F81)</f>
        <v>665230776.12</v>
      </c>
    </row>
    <row r="92" spans="2:6" ht="15" customHeight="1">
      <c r="B92" s="11" t="s">
        <v>2</v>
      </c>
      <c r="C92" s="57">
        <f t="shared" si="20"/>
        <v>4007308.1700000004</v>
      </c>
      <c r="D92" s="57">
        <f t="shared" si="20"/>
        <v>3780260.05</v>
      </c>
      <c r="E92" s="57">
        <f t="shared" si="20"/>
        <v>28665052.769999996</v>
      </c>
      <c r="F92" s="12">
        <f>SUM(F72,F82)</f>
        <v>36452620.989999995</v>
      </c>
    </row>
    <row r="93" spans="2:6" ht="15" customHeight="1">
      <c r="B93" s="11" t="s">
        <v>3</v>
      </c>
      <c r="C93" s="57">
        <f t="shared" si="20"/>
        <v>716354.8899999999</v>
      </c>
      <c r="D93" s="57">
        <f t="shared" si="20"/>
        <v>159952.85999999999</v>
      </c>
      <c r="E93" s="57">
        <f t="shared" si="20"/>
        <v>17716875.260000002</v>
      </c>
      <c r="F93" s="12">
        <f>SUM(F73,F83)</f>
        <v>18593183.009999998</v>
      </c>
    </row>
    <row r="94" spans="2:6" ht="15" customHeight="1">
      <c r="B94" s="11" t="s">
        <v>4</v>
      </c>
      <c r="C94" s="57">
        <f t="shared" si="20"/>
        <v>31688352.780000001</v>
      </c>
      <c r="D94" s="57">
        <f t="shared" si="20"/>
        <v>4264677.25</v>
      </c>
      <c r="E94" s="57">
        <f t="shared" si="20"/>
        <v>372375.57</v>
      </c>
      <c r="F94" s="12">
        <f>SUM(F74,F84)</f>
        <v>36325405.600000001</v>
      </c>
    </row>
    <row r="95" spans="2:6" ht="15" customHeight="1" thickBot="1">
      <c r="B95" s="1" t="s">
        <v>48</v>
      </c>
      <c r="C95" s="57">
        <f t="shared" si="20"/>
        <v>5579568.2700000005</v>
      </c>
      <c r="D95" s="57">
        <f t="shared" si="20"/>
        <v>105081.25</v>
      </c>
      <c r="E95" s="57">
        <f t="shared" si="20"/>
        <v>4394425.29</v>
      </c>
      <c r="F95" s="12">
        <f>SUM(F75,F85)</f>
        <v>10079074.810000001</v>
      </c>
    </row>
    <row r="96" spans="2:6" ht="16.5" thickBot="1">
      <c r="B96" s="13" t="s">
        <v>8</v>
      </c>
      <c r="C96" s="14">
        <f>SUM(C90:C95)</f>
        <v>433365006.13999999</v>
      </c>
      <c r="D96" s="14">
        <f t="shared" ref="D96:F96" si="21">SUM(D90:D95)</f>
        <v>356580144.76000005</v>
      </c>
      <c r="E96" s="14">
        <f t="shared" si="21"/>
        <v>405399677.25999999</v>
      </c>
      <c r="F96" s="14">
        <f t="shared" si="21"/>
        <v>1195344828.1599998</v>
      </c>
    </row>
    <row r="97" spans="2:6">
      <c r="B97" s="38" t="s">
        <v>9</v>
      </c>
      <c r="C97" s="38" t="s">
        <v>9</v>
      </c>
      <c r="D97" s="38" t="s">
        <v>9</v>
      </c>
      <c r="E97" s="38" t="s">
        <v>9</v>
      </c>
      <c r="F97" s="38"/>
    </row>
    <row r="98" spans="2:6">
      <c r="B98" s="91"/>
      <c r="C98" s="91"/>
      <c r="D98" s="91"/>
      <c r="E98" s="91"/>
      <c r="F98" s="91"/>
    </row>
    <row r="99" spans="2:6">
      <c r="B99" s="90" t="s">
        <v>25</v>
      </c>
      <c r="C99" s="90"/>
      <c r="D99" s="90"/>
      <c r="E99" s="90"/>
      <c r="F99" s="90"/>
    </row>
    <row r="100" spans="2:6" ht="31.5">
      <c r="B100" s="27" t="s">
        <v>39</v>
      </c>
      <c r="C100" s="10" t="s">
        <v>5</v>
      </c>
      <c r="D100" s="10" t="s">
        <v>6</v>
      </c>
      <c r="E100" s="10" t="s">
        <v>7</v>
      </c>
      <c r="F100" s="10" t="s">
        <v>10</v>
      </c>
    </row>
    <row r="101" spans="2:6" ht="15" customHeight="1">
      <c r="B101" s="11" t="s">
        <v>0</v>
      </c>
      <c r="C101" s="57">
        <f>SUM(C39,C70)</f>
        <v>921006572.03999996</v>
      </c>
      <c r="D101" s="57">
        <f t="shared" ref="D101:E101" si="22">SUM(D39,D70)</f>
        <v>623925544.22000003</v>
      </c>
      <c r="E101" s="57">
        <f t="shared" si="22"/>
        <v>821869189.64999998</v>
      </c>
      <c r="F101" s="12">
        <f t="shared" ref="F101:F106" si="23">SUM(C101:E101)</f>
        <v>2366801305.9099998</v>
      </c>
    </row>
    <row r="102" spans="2:6" ht="15" customHeight="1">
      <c r="B102" s="11" t="s">
        <v>1</v>
      </c>
      <c r="C102" s="57">
        <f t="shared" ref="C102:E106" si="24">SUM(C40,C71)</f>
        <v>242729251.60000008</v>
      </c>
      <c r="D102" s="57">
        <f t="shared" si="24"/>
        <v>748650380.01999998</v>
      </c>
      <c r="E102" s="57">
        <f t="shared" si="24"/>
        <v>1073709570.86</v>
      </c>
      <c r="F102" s="12">
        <f t="shared" si="23"/>
        <v>2065089202.48</v>
      </c>
    </row>
    <row r="103" spans="2:6" ht="15" customHeight="1">
      <c r="B103" s="11" t="s">
        <v>2</v>
      </c>
      <c r="C103" s="57">
        <f t="shared" si="24"/>
        <v>14174732.899999999</v>
      </c>
      <c r="D103" s="57">
        <f t="shared" si="24"/>
        <v>29959017.420000002</v>
      </c>
      <c r="E103" s="57">
        <f t="shared" si="24"/>
        <v>102238291.67999999</v>
      </c>
      <c r="F103" s="12">
        <f t="shared" si="23"/>
        <v>146372042</v>
      </c>
    </row>
    <row r="104" spans="2:6" ht="15" customHeight="1">
      <c r="B104" s="11" t="s">
        <v>3</v>
      </c>
      <c r="C104" s="57">
        <f t="shared" si="24"/>
        <v>3649905.29</v>
      </c>
      <c r="D104" s="57">
        <f t="shared" si="24"/>
        <v>132950.16000000003</v>
      </c>
      <c r="E104" s="57">
        <f t="shared" si="24"/>
        <v>42213612.689999998</v>
      </c>
      <c r="F104" s="12">
        <f t="shared" si="23"/>
        <v>45996468.140000001</v>
      </c>
    </row>
    <row r="105" spans="2:6" ht="15" customHeight="1">
      <c r="B105" s="11" t="s">
        <v>4</v>
      </c>
      <c r="C105" s="57">
        <f t="shared" si="24"/>
        <v>156833901.25</v>
      </c>
      <c r="D105" s="57">
        <f t="shared" si="24"/>
        <v>13027356.130000001</v>
      </c>
      <c r="E105" s="57">
        <f t="shared" si="24"/>
        <v>1395165.7</v>
      </c>
      <c r="F105" s="12">
        <f t="shared" si="23"/>
        <v>171256423.07999998</v>
      </c>
    </row>
    <row r="106" spans="2:6" ht="15" customHeight="1" thickBot="1">
      <c r="B106" s="1" t="s">
        <v>48</v>
      </c>
      <c r="C106" s="57">
        <f t="shared" si="24"/>
        <v>8613828.3900000006</v>
      </c>
      <c r="D106" s="57">
        <f t="shared" si="24"/>
        <v>350384.85</v>
      </c>
      <c r="E106" s="57">
        <f t="shared" si="24"/>
        <v>7308309.5800000001</v>
      </c>
      <c r="F106" s="12">
        <f t="shared" si="23"/>
        <v>16272522.82</v>
      </c>
    </row>
    <row r="107" spans="2:6" ht="16.5" thickBot="1">
      <c r="B107" s="13" t="s">
        <v>8</v>
      </c>
      <c r="C107" s="14">
        <f>SUM(C101:C106)</f>
        <v>1347008191.4700003</v>
      </c>
      <c r="D107" s="14">
        <f t="shared" ref="D107:F107" si="25">SUM(D101:D106)</f>
        <v>1416045632.8000002</v>
      </c>
      <c r="E107" s="14">
        <f t="shared" si="25"/>
        <v>2048734140.1600001</v>
      </c>
      <c r="F107" s="14">
        <f t="shared" si="25"/>
        <v>4811787964.4299994</v>
      </c>
    </row>
    <row r="108" spans="2:6">
      <c r="F108" s="31"/>
    </row>
    <row r="109" spans="2:6">
      <c r="B109" s="16" t="s">
        <v>18</v>
      </c>
      <c r="C109" s="16"/>
      <c r="D109" s="16"/>
      <c r="E109" s="16"/>
      <c r="F109" s="16"/>
    </row>
    <row r="110" spans="2:6" ht="31.5">
      <c r="B110" s="27" t="s">
        <v>39</v>
      </c>
      <c r="C110" s="10" t="s">
        <v>5</v>
      </c>
      <c r="D110" s="10" t="s">
        <v>6</v>
      </c>
      <c r="E110" s="10" t="s">
        <v>7</v>
      </c>
      <c r="F110" s="10" t="s">
        <v>10</v>
      </c>
    </row>
    <row r="111" spans="2:6" ht="15" customHeight="1">
      <c r="B111" s="11" t="s">
        <v>0</v>
      </c>
      <c r="C111" s="57">
        <f>SUM(C49,C80)</f>
        <v>216321838.30999997</v>
      </c>
      <c r="D111" s="57">
        <f t="shared" ref="D111:E111" si="26">SUM(D49,D80)</f>
        <v>600795.34</v>
      </c>
      <c r="E111" s="57">
        <f t="shared" si="26"/>
        <v>0</v>
      </c>
      <c r="F111" s="12">
        <f t="shared" ref="F111:F116" si="27">SUM(C111:E111)</f>
        <v>216922633.64999998</v>
      </c>
    </row>
    <row r="112" spans="2:6" ht="15" customHeight="1">
      <c r="B112" s="11" t="s">
        <v>1</v>
      </c>
      <c r="C112" s="57">
        <f t="shared" ref="C112:E116" si="28">SUM(C50,C81)</f>
        <v>1580863420.8899999</v>
      </c>
      <c r="D112" s="57">
        <f t="shared" si="28"/>
        <v>325574237.25999999</v>
      </c>
      <c r="E112" s="57">
        <f t="shared" si="28"/>
        <v>305902814.58999997</v>
      </c>
      <c r="F112" s="12">
        <f t="shared" si="27"/>
        <v>2212340472.7399998</v>
      </c>
    </row>
    <row r="113" spans="2:6" ht="15" customHeight="1">
      <c r="B113" s="11" t="s">
        <v>2</v>
      </c>
      <c r="C113" s="57">
        <f t="shared" si="28"/>
        <v>12648564.689999999</v>
      </c>
      <c r="D113" s="57">
        <f t="shared" si="28"/>
        <v>6399146.1299999999</v>
      </c>
      <c r="E113" s="57">
        <f t="shared" si="28"/>
        <v>1244894.01</v>
      </c>
      <c r="F113" s="12">
        <f t="shared" si="27"/>
        <v>20292604.830000002</v>
      </c>
    </row>
    <row r="114" spans="2:6" ht="15" customHeight="1">
      <c r="B114" s="11" t="s">
        <v>3</v>
      </c>
      <c r="C114" s="57">
        <f t="shared" si="28"/>
        <v>3389904.68</v>
      </c>
      <c r="D114" s="57">
        <f t="shared" si="28"/>
        <v>1432576.23</v>
      </c>
      <c r="E114" s="57">
        <f t="shared" si="28"/>
        <v>6035023.9700000007</v>
      </c>
      <c r="F114" s="12">
        <f t="shared" si="27"/>
        <v>10857504.880000001</v>
      </c>
    </row>
    <row r="115" spans="2:6" ht="15" customHeight="1">
      <c r="B115" s="11" t="s">
        <v>4</v>
      </c>
      <c r="C115" s="57">
        <f t="shared" si="28"/>
        <v>30993074.670000002</v>
      </c>
      <c r="D115" s="57">
        <f t="shared" si="28"/>
        <v>34044245.949999996</v>
      </c>
      <c r="E115" s="57">
        <f t="shared" si="28"/>
        <v>1052619.25</v>
      </c>
      <c r="F115" s="12">
        <f t="shared" si="27"/>
        <v>66089939.869999997</v>
      </c>
    </row>
    <row r="116" spans="2:6" ht="15" customHeight="1" thickBot="1">
      <c r="B116" s="1" t="s">
        <v>48</v>
      </c>
      <c r="C116" s="57">
        <f t="shared" si="28"/>
        <v>0</v>
      </c>
      <c r="D116" s="57">
        <f t="shared" si="28"/>
        <v>54299.960000000006</v>
      </c>
      <c r="E116" s="57">
        <f t="shared" si="28"/>
        <v>16804000.460000001</v>
      </c>
      <c r="F116" s="12">
        <f t="shared" si="27"/>
        <v>16858300.420000002</v>
      </c>
    </row>
    <row r="117" spans="2:6" ht="16.5" thickBot="1">
      <c r="B117" s="13" t="s">
        <v>8</v>
      </c>
      <c r="C117" s="14">
        <f>SUM(C111:C116)</f>
        <v>1844216803.24</v>
      </c>
      <c r="D117" s="14">
        <f t="shared" ref="D117:F117" si="29">SUM(D111:D116)</f>
        <v>368105300.86999995</v>
      </c>
      <c r="E117" s="14">
        <f t="shared" si="29"/>
        <v>331039352.27999997</v>
      </c>
      <c r="F117" s="14">
        <f t="shared" si="29"/>
        <v>2543361456.3899999</v>
      </c>
    </row>
    <row r="118" spans="2:6">
      <c r="F118" s="31" t="s">
        <v>9</v>
      </c>
    </row>
    <row r="119" spans="2:6">
      <c r="B119" s="90" t="s">
        <v>69</v>
      </c>
      <c r="C119" s="90"/>
      <c r="D119" s="90"/>
      <c r="E119" s="90"/>
      <c r="F119" s="90"/>
    </row>
    <row r="120" spans="2:6" ht="31.5">
      <c r="B120" s="27" t="s">
        <v>39</v>
      </c>
      <c r="C120" s="10" t="s">
        <v>5</v>
      </c>
      <c r="D120" s="10" t="s">
        <v>6</v>
      </c>
      <c r="E120" s="10" t="s">
        <v>7</v>
      </c>
      <c r="F120" s="10" t="s">
        <v>10</v>
      </c>
    </row>
    <row r="121" spans="2:6" ht="15" customHeight="1">
      <c r="B121" s="11" t="s">
        <v>0</v>
      </c>
      <c r="C121" s="57">
        <f>SUM(C101,C111)</f>
        <v>1137328410.3499999</v>
      </c>
      <c r="D121" s="57">
        <f t="shared" ref="D121:E121" si="30">SUM(D101,D111)</f>
        <v>624526339.56000006</v>
      </c>
      <c r="E121" s="57">
        <f t="shared" si="30"/>
        <v>821869189.64999998</v>
      </c>
      <c r="F121" s="12">
        <f t="shared" ref="F121:F126" si="31">SUM(C121:E121)</f>
        <v>2583723939.5599999</v>
      </c>
    </row>
    <row r="122" spans="2:6" ht="15" customHeight="1">
      <c r="B122" s="11" t="s">
        <v>1</v>
      </c>
      <c r="C122" s="57">
        <f t="shared" ref="C122:E126" si="32">SUM(C102,C112)</f>
        <v>1823592672.49</v>
      </c>
      <c r="D122" s="57">
        <f t="shared" si="32"/>
        <v>1074224617.28</v>
      </c>
      <c r="E122" s="57">
        <f t="shared" si="32"/>
        <v>1379612385.45</v>
      </c>
      <c r="F122" s="12">
        <f t="shared" si="31"/>
        <v>4277429675.2200003</v>
      </c>
    </row>
    <row r="123" spans="2:6" ht="15" customHeight="1">
      <c r="B123" s="11" t="s">
        <v>2</v>
      </c>
      <c r="C123" s="57">
        <f t="shared" si="32"/>
        <v>26823297.589999996</v>
      </c>
      <c r="D123" s="57">
        <f t="shared" si="32"/>
        <v>36358163.550000004</v>
      </c>
      <c r="E123" s="57">
        <f t="shared" si="32"/>
        <v>103483185.69</v>
      </c>
      <c r="F123" s="12">
        <f t="shared" si="31"/>
        <v>166664646.82999998</v>
      </c>
    </row>
    <row r="124" spans="2:6" ht="15" customHeight="1">
      <c r="B124" s="11" t="s">
        <v>3</v>
      </c>
      <c r="C124" s="57">
        <f t="shared" si="32"/>
        <v>7039809.9700000007</v>
      </c>
      <c r="D124" s="57">
        <f t="shared" si="32"/>
        <v>1565526.3900000001</v>
      </c>
      <c r="E124" s="57">
        <f t="shared" si="32"/>
        <v>48248636.659999996</v>
      </c>
      <c r="F124" s="12">
        <f t="shared" si="31"/>
        <v>56853973.019999996</v>
      </c>
    </row>
    <row r="125" spans="2:6" ht="15" customHeight="1">
      <c r="B125" s="11" t="s">
        <v>4</v>
      </c>
      <c r="C125" s="57">
        <f t="shared" si="32"/>
        <v>187826975.92000002</v>
      </c>
      <c r="D125" s="57">
        <f t="shared" si="32"/>
        <v>47071602.079999998</v>
      </c>
      <c r="E125" s="57">
        <f t="shared" si="32"/>
        <v>2447784.9500000002</v>
      </c>
      <c r="F125" s="12">
        <f t="shared" si="31"/>
        <v>237346362.94999999</v>
      </c>
    </row>
    <row r="126" spans="2:6" ht="15" customHeight="1" thickBot="1">
      <c r="B126" s="1" t="s">
        <v>48</v>
      </c>
      <c r="C126" s="57">
        <f t="shared" si="32"/>
        <v>8613828.3900000006</v>
      </c>
      <c r="D126" s="57">
        <f t="shared" si="32"/>
        <v>404684.81</v>
      </c>
      <c r="E126" s="57">
        <f t="shared" si="32"/>
        <v>24112310.039999999</v>
      </c>
      <c r="F126" s="12">
        <f t="shared" si="31"/>
        <v>33130823.240000002</v>
      </c>
    </row>
    <row r="127" spans="2:6" ht="16.5" thickBot="1">
      <c r="B127" s="13" t="s">
        <v>8</v>
      </c>
      <c r="C127" s="14">
        <f>SUM(C121:C126)</f>
        <v>3191224994.71</v>
      </c>
      <c r="D127" s="14">
        <f t="shared" ref="D127:F127" si="33">SUM(D121:D126)</f>
        <v>1784150933.6700001</v>
      </c>
      <c r="E127" s="14">
        <f t="shared" si="33"/>
        <v>2379773492.4399996</v>
      </c>
      <c r="F127" s="14">
        <f t="shared" si="33"/>
        <v>7355149420.8200006</v>
      </c>
    </row>
    <row r="129" spans="3:5">
      <c r="C129" s="31" t="s">
        <v>9</v>
      </c>
      <c r="D129" s="31" t="s">
        <v>9</v>
      </c>
      <c r="E129" s="31" t="s">
        <v>9</v>
      </c>
    </row>
  </sheetData>
  <mergeCells count="13">
    <mergeCell ref="B2:F3"/>
    <mergeCell ref="B4:F4"/>
    <mergeCell ref="B88:F88"/>
    <mergeCell ref="B119:F119"/>
    <mergeCell ref="B98:F98"/>
    <mergeCell ref="B99:F99"/>
    <mergeCell ref="B57:F57"/>
    <mergeCell ref="B68:F68"/>
    <mergeCell ref="B26:F26"/>
    <mergeCell ref="B36:F36"/>
    <mergeCell ref="B37:F37"/>
    <mergeCell ref="B6:F6"/>
    <mergeCell ref="B16:F16"/>
  </mergeCells>
  <pageMargins left="0.70866141732283472" right="0.70866141732283472" top="1.1417322834645669" bottom="1.1417322834645669" header="0.31496062992125984" footer="0.31496062992125984"/>
  <pageSetup paperSize="8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131"/>
  <sheetViews>
    <sheetView workbookViewId="0"/>
  </sheetViews>
  <sheetFormatPr defaultColWidth="8.85546875" defaultRowHeight="15"/>
  <cols>
    <col min="1" max="1" width="8.85546875" style="2"/>
    <col min="2" max="2" width="50.7109375" style="2" customWidth="1"/>
    <col min="3" max="6" width="20.7109375" style="2" customWidth="1"/>
    <col min="7" max="7" width="19.7109375" style="2" customWidth="1"/>
    <col min="8" max="8" width="21.42578125" style="2" customWidth="1"/>
    <col min="9" max="9" width="15.42578125" style="2" customWidth="1"/>
    <col min="10" max="10" width="16.7109375" style="2" customWidth="1"/>
    <col min="11" max="16384" width="8.85546875" style="2"/>
  </cols>
  <sheetData>
    <row r="1" spans="2:6">
      <c r="B1" s="86" t="s">
        <v>59</v>
      </c>
      <c r="C1" s="86"/>
      <c r="D1" s="86"/>
      <c r="E1" s="86"/>
      <c r="F1" s="86"/>
    </row>
    <row r="2" spans="2:6">
      <c r="B2" s="86"/>
      <c r="C2" s="86"/>
      <c r="D2" s="86"/>
      <c r="E2" s="86"/>
      <c r="F2" s="86"/>
    </row>
    <row r="3" spans="2:6">
      <c r="B3" s="87" t="s">
        <v>58</v>
      </c>
      <c r="C3" s="88"/>
      <c r="D3" s="88"/>
      <c r="E3" s="88"/>
      <c r="F3" s="88"/>
    </row>
    <row r="4" spans="2:6">
      <c r="B4" s="83"/>
      <c r="C4" s="84"/>
      <c r="D4" s="84"/>
      <c r="E4" s="84"/>
      <c r="F4" s="84"/>
    </row>
    <row r="5" spans="2:6">
      <c r="B5" s="92" t="s">
        <v>26</v>
      </c>
      <c r="C5" s="94"/>
      <c r="D5" s="94"/>
      <c r="E5" s="94"/>
      <c r="F5" s="94"/>
    </row>
    <row r="6" spans="2:6" ht="33.75" customHeight="1">
      <c r="B6" s="21" t="s">
        <v>19</v>
      </c>
      <c r="C6" s="3" t="s">
        <v>5</v>
      </c>
      <c r="D6" s="3" t="s">
        <v>6</v>
      </c>
      <c r="E6" s="3" t="s">
        <v>7</v>
      </c>
      <c r="F6" s="3" t="s">
        <v>10</v>
      </c>
    </row>
    <row r="7" spans="2:6" ht="15" customHeight="1">
      <c r="B7" s="1" t="s">
        <v>0</v>
      </c>
      <c r="C7" s="62">
        <f>+'[1]Mod_1Miss_10 spese in conto cap'!$B$15</f>
        <v>159562301.72000003</v>
      </c>
      <c r="D7" s="62">
        <f>+'[1]Mod_1Miss_10 spese in conto cap'!$B$20</f>
        <v>111002073.77</v>
      </c>
      <c r="E7" s="62">
        <f>+'[1]Mod_1Miss_10 spese in conto cap'!$B$29</f>
        <v>11064308.07</v>
      </c>
      <c r="F7" s="4">
        <f t="shared" ref="F7:F12" si="0">SUM(C7:E7)</f>
        <v>281628683.56</v>
      </c>
    </row>
    <row r="8" spans="2:6" ht="15" customHeight="1">
      <c r="B8" s="1" t="s">
        <v>1</v>
      </c>
      <c r="C8" s="62">
        <f>+'[1]Mod_1Miss_10 spese in conto cap'!$C$15</f>
        <v>187559106.94000003</v>
      </c>
      <c r="D8" s="62">
        <f>+'[1]Mod_1Miss_10 spese in conto cap'!$C$20</f>
        <v>63546289.129999995</v>
      </c>
      <c r="E8" s="62">
        <f>+'[1]Mod_1Miss_10 spese in conto cap'!$C$29</f>
        <v>137160167.83999997</v>
      </c>
      <c r="F8" s="4">
        <f t="shared" si="0"/>
        <v>388265563.90999997</v>
      </c>
    </row>
    <row r="9" spans="2:6" ht="15" customHeight="1">
      <c r="B9" s="1" t="s">
        <v>2</v>
      </c>
      <c r="C9" s="62">
        <f>+'[1]Mod_1Miss_10 spese in conto cap'!$D$15</f>
        <v>26867097.270000003</v>
      </c>
      <c r="D9" s="62">
        <f>+'[1]Mod_1Miss_10 spese in conto cap'!$D$20</f>
        <v>20139921.819999997</v>
      </c>
      <c r="E9" s="62">
        <f>+'[1]Mod_1Miss_10 spese in conto cap'!$D$29</f>
        <v>19200646.280000001</v>
      </c>
      <c r="F9" s="4">
        <f t="shared" si="0"/>
        <v>66207665.370000005</v>
      </c>
    </row>
    <row r="10" spans="2:6" ht="15" customHeight="1">
      <c r="B10" s="1" t="s">
        <v>3</v>
      </c>
      <c r="C10" s="62">
        <f>+'[1]Mod_1Miss_10 spese in conto cap'!$E$15</f>
        <v>2792956.38</v>
      </c>
      <c r="D10" s="62">
        <f>+'[1]Mod_1Miss_10 spese in conto cap'!$E$20</f>
        <v>2610667.83</v>
      </c>
      <c r="E10" s="62">
        <f>+'[1]Mod_1Miss_10 spese in conto cap'!$E$29</f>
        <v>22234320.199999996</v>
      </c>
      <c r="F10" s="4">
        <f t="shared" si="0"/>
        <v>27637944.409999996</v>
      </c>
    </row>
    <row r="11" spans="2:6" ht="15" customHeight="1">
      <c r="B11" s="1" t="s">
        <v>4</v>
      </c>
      <c r="C11" s="62">
        <f>+'[1]Mod_1Miss_10 spese in conto cap'!$F$15</f>
        <v>594652948.46000004</v>
      </c>
      <c r="D11" s="62">
        <f>+'[1]Mod_1Miss_10 spese in conto cap'!$F$20</f>
        <v>69008340.609999999</v>
      </c>
      <c r="E11" s="62">
        <f>+'[1]Mod_1Miss_10 spese in conto cap'!$F$29</f>
        <v>209058358.01999998</v>
      </c>
      <c r="F11" s="4">
        <f t="shared" si="0"/>
        <v>872719647.09000003</v>
      </c>
    </row>
    <row r="12" spans="2:6" ht="15" customHeight="1" thickBot="1">
      <c r="B12" s="1" t="s">
        <v>48</v>
      </c>
      <c r="C12" s="63">
        <f>+'[1]Mod_1Miss_10 spese in conto cap'!$G$15</f>
        <v>18683541.939999998</v>
      </c>
      <c r="D12" s="63">
        <f>+'[1]Mod_1Miss_10 spese in conto cap'!$G$20</f>
        <v>21271855.379999995</v>
      </c>
      <c r="E12" s="63">
        <f>+'[1]Mod_1Miss_10 spese in conto cap'!$G$29</f>
        <v>655846164.36999989</v>
      </c>
      <c r="F12" s="4">
        <f t="shared" si="0"/>
        <v>695801561.68999982</v>
      </c>
    </row>
    <row r="13" spans="2:6" ht="16.5" thickBot="1">
      <c r="B13" s="5" t="s">
        <v>8</v>
      </c>
      <c r="C13" s="6">
        <f>SUM(C7:C12)</f>
        <v>990117952.71000004</v>
      </c>
      <c r="D13" s="6">
        <f>SUM(D7:D12)</f>
        <v>287579148.53999996</v>
      </c>
      <c r="E13" s="6">
        <f>SUM(E7:E12)</f>
        <v>1054563964.7799999</v>
      </c>
      <c r="F13" s="64">
        <f>SUM(F7:F12)</f>
        <v>2332261066.0299997</v>
      </c>
    </row>
    <row r="14" spans="2:6">
      <c r="C14" s="7" t="s">
        <v>9</v>
      </c>
      <c r="F14" s="7"/>
    </row>
    <row r="15" spans="2:6">
      <c r="B15" s="92" t="s">
        <v>29</v>
      </c>
      <c r="C15" s="94"/>
      <c r="D15" s="94"/>
      <c r="E15" s="94"/>
      <c r="F15" s="94"/>
    </row>
    <row r="16" spans="2:6" ht="32.25" customHeight="1">
      <c r="B16" s="21" t="s">
        <v>19</v>
      </c>
      <c r="C16" s="3" t="s">
        <v>5</v>
      </c>
      <c r="D16" s="3" t="s">
        <v>6</v>
      </c>
      <c r="E16" s="3" t="s">
        <v>7</v>
      </c>
      <c r="F16" s="3" t="s">
        <v>10</v>
      </c>
    </row>
    <row r="17" spans="2:6" ht="15" customHeight="1">
      <c r="B17" s="1" t="s">
        <v>0</v>
      </c>
      <c r="C17" s="62">
        <f>+'[1]Mod_1Miss_10 spese in conto cap'!$J$15</f>
        <v>127021287.11</v>
      </c>
      <c r="D17" s="62">
        <f>+'[1]Mod_1Miss_10 spese in conto cap'!$J$20</f>
        <v>0</v>
      </c>
      <c r="E17" s="62">
        <f>+'[1]Mod_1Miss_10 spese in conto cap'!$J$29</f>
        <v>0</v>
      </c>
      <c r="F17" s="4">
        <f>SUM(C17:E17)</f>
        <v>127021287.11</v>
      </c>
    </row>
    <row r="18" spans="2:6" ht="15" customHeight="1">
      <c r="B18" s="1" t="s">
        <v>1</v>
      </c>
      <c r="C18" s="62">
        <f>+'[1]Mod_1Miss_10 spese in conto cap'!$K$15</f>
        <v>43095748.990000002</v>
      </c>
      <c r="D18" s="62">
        <f>+'[1]Mod_1Miss_10 spese in conto cap'!$K$20</f>
        <v>0</v>
      </c>
      <c r="E18" s="62">
        <f>+'[1]Mod_1Miss_10 spese in conto cap'!$K$29</f>
        <v>863260.15</v>
      </c>
      <c r="F18" s="4">
        <f t="shared" ref="F18:F22" si="1">SUM(C18:E18)</f>
        <v>43959009.140000001</v>
      </c>
    </row>
    <row r="19" spans="2:6" ht="15" customHeight="1">
      <c r="B19" s="1" t="s">
        <v>2</v>
      </c>
      <c r="C19" s="62">
        <f>+'[1]Mod_1Miss_10 spese in conto cap'!$L$15</f>
        <v>3714076.84</v>
      </c>
      <c r="D19" s="62">
        <f>+'[1]Mod_1Miss_10 spese in conto cap'!$L$20</f>
        <v>0</v>
      </c>
      <c r="E19" s="62">
        <f>+'[1]Mod_1Miss_10 spese in conto cap'!$L$29</f>
        <v>10401.73</v>
      </c>
      <c r="F19" s="4">
        <f t="shared" si="1"/>
        <v>3724478.57</v>
      </c>
    </row>
    <row r="20" spans="2:6" ht="15" customHeight="1">
      <c r="B20" s="1" t="s">
        <v>3</v>
      </c>
      <c r="C20" s="62">
        <f>+'[1]Mod_1Miss_10 spese in conto cap'!$M$15</f>
        <v>0</v>
      </c>
      <c r="D20" s="62">
        <f>+'[1]Mod_1Miss_10 spese in conto cap'!$M$20</f>
        <v>0</v>
      </c>
      <c r="E20" s="62">
        <f>+'[1]Mod_1Miss_10 spese in conto cap'!$M$29</f>
        <v>70000</v>
      </c>
      <c r="F20" s="4">
        <f t="shared" si="1"/>
        <v>70000</v>
      </c>
    </row>
    <row r="21" spans="2:6" ht="15" customHeight="1">
      <c r="B21" s="1" t="s">
        <v>4</v>
      </c>
      <c r="C21" s="62">
        <f>+'[1]Mod_1Miss_10 spese in conto cap'!$N$15</f>
        <v>39610769.909999996</v>
      </c>
      <c r="D21" s="62">
        <f>+'[1]Mod_1Miss_10 spese in conto cap'!$N$20</f>
        <v>0</v>
      </c>
      <c r="E21" s="62">
        <f>+'[1]Mod_1Miss_10 spese in conto cap'!$N$29</f>
        <v>42090059.100000001</v>
      </c>
      <c r="F21" s="4">
        <f t="shared" si="1"/>
        <v>81700829.00999999</v>
      </c>
    </row>
    <row r="22" spans="2:6" ht="15" customHeight="1" thickBot="1">
      <c r="B22" s="1" t="s">
        <v>48</v>
      </c>
      <c r="C22" s="62">
        <f>+'[1]Mod_1Miss_10 spese in conto cap'!$O$15</f>
        <v>0</v>
      </c>
      <c r="D22" s="62">
        <f>+'[1]Mod_1Miss_10 spese in conto cap'!$O$20</f>
        <v>0</v>
      </c>
      <c r="E22" s="62">
        <f>+'[1]Mod_1Miss_10 spese in conto cap'!$O$29</f>
        <v>459441751.68000001</v>
      </c>
      <c r="F22" s="4">
        <f t="shared" si="1"/>
        <v>459441751.68000001</v>
      </c>
    </row>
    <row r="23" spans="2:6" ht="16.5" thickBot="1">
      <c r="B23" s="5" t="s">
        <v>8</v>
      </c>
      <c r="C23" s="6">
        <f>SUM(C17:C22)</f>
        <v>213441882.84999999</v>
      </c>
      <c r="D23" s="6">
        <f>SUM(D17:D22)</f>
        <v>0</v>
      </c>
      <c r="E23" s="6">
        <f>SUM(E17:E22)</f>
        <v>502475472.66000003</v>
      </c>
      <c r="F23" s="6">
        <f>SUM(F17:F22)</f>
        <v>715917355.50999999</v>
      </c>
    </row>
    <row r="24" spans="2:6">
      <c r="C24" s="28"/>
      <c r="D24" s="28"/>
      <c r="E24" s="28"/>
      <c r="F24" s="41"/>
    </row>
    <row r="25" spans="2:6">
      <c r="B25" s="92" t="s">
        <v>70</v>
      </c>
      <c r="C25" s="92"/>
      <c r="D25" s="92"/>
      <c r="E25" s="92"/>
      <c r="F25" s="92"/>
    </row>
    <row r="26" spans="2:6" ht="36.75" customHeight="1">
      <c r="B26" s="21" t="s">
        <v>19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5" customHeight="1">
      <c r="B27" s="1" t="s">
        <v>0</v>
      </c>
      <c r="C27" s="62">
        <f>+'[1]Mod_1Miss_10 spese in conto cap'!$R$15</f>
        <v>286583588.82999998</v>
      </c>
      <c r="D27" s="62">
        <f>+'[1]Mod_1Miss_10 spese in conto cap'!$R$20</f>
        <v>111002073.77</v>
      </c>
      <c r="E27" s="62">
        <f>+'[1]Mod_1Miss_10 spese in conto cap'!$R$29</f>
        <v>11064308.07</v>
      </c>
      <c r="F27" s="4">
        <f>SUM(C27:E27)</f>
        <v>408649970.66999996</v>
      </c>
    </row>
    <row r="28" spans="2:6" ht="15" customHeight="1">
      <c r="B28" s="1" t="s">
        <v>1</v>
      </c>
      <c r="C28" s="62">
        <f>+'[1]Mod_1Miss_10 spese in conto cap'!$S$15</f>
        <v>230654855.93000004</v>
      </c>
      <c r="D28" s="62">
        <f>+'[1]Mod_1Miss_10 spese in conto cap'!$S$20</f>
        <v>63546289.129999995</v>
      </c>
      <c r="E28" s="62">
        <f>+'[1]Mod_1Miss_10 spese in conto cap'!$S$29</f>
        <v>138023427.99000001</v>
      </c>
      <c r="F28" s="4">
        <f t="shared" ref="F28:F32" si="2">SUM(C28:E28)</f>
        <v>432224573.05000007</v>
      </c>
    </row>
    <row r="29" spans="2:6" ht="15" customHeight="1">
      <c r="B29" s="1" t="s">
        <v>2</v>
      </c>
      <c r="C29" s="62">
        <f>+'[1]Mod_1Miss_10 spese in conto cap'!$T$15</f>
        <v>30581174.110000003</v>
      </c>
      <c r="D29" s="62">
        <f>+'[1]Mod_1Miss_10 spese in conto cap'!$T$20</f>
        <v>20139921.819999997</v>
      </c>
      <c r="E29" s="62">
        <f>+'[1]Mod_1Miss_10 spese in conto cap'!$T$29</f>
        <v>19211048.010000002</v>
      </c>
      <c r="F29" s="4">
        <f t="shared" si="2"/>
        <v>69932143.939999998</v>
      </c>
    </row>
    <row r="30" spans="2:6" ht="15" customHeight="1">
      <c r="B30" s="1" t="s">
        <v>3</v>
      </c>
      <c r="C30" s="62">
        <f>+'[1]Mod_1Miss_10 spese in conto cap'!$U$15</f>
        <v>2792956.38</v>
      </c>
      <c r="D30" s="62">
        <f>+'[1]Mod_1Miss_10 spese in conto cap'!$U$20</f>
        <v>2610667.83</v>
      </c>
      <c r="E30" s="62">
        <f>+'[1]Mod_1Miss_10 spese in conto cap'!$U$29</f>
        <v>22304320.199999996</v>
      </c>
      <c r="F30" s="4">
        <f t="shared" si="2"/>
        <v>27707944.409999996</v>
      </c>
    </row>
    <row r="31" spans="2:6" ht="15" customHeight="1">
      <c r="B31" s="1" t="s">
        <v>4</v>
      </c>
      <c r="C31" s="62">
        <f>+'[1]Mod_1Miss_10 spese in conto cap'!$V$15</f>
        <v>634263718.37</v>
      </c>
      <c r="D31" s="62">
        <f>+'[1]Mod_1Miss_10 spese in conto cap'!$V$20</f>
        <v>69008340.609999999</v>
      </c>
      <c r="E31" s="62">
        <f>+'[1]Mod_1Miss_10 spese in conto cap'!$V$29</f>
        <v>251148417.12</v>
      </c>
      <c r="F31" s="4">
        <f t="shared" si="2"/>
        <v>954420476.10000002</v>
      </c>
    </row>
    <row r="32" spans="2:6" ht="15" customHeight="1" thickBot="1">
      <c r="B32" s="1" t="s">
        <v>48</v>
      </c>
      <c r="C32" s="63">
        <f>+'[1]Mod_1Miss_10 spese in conto cap'!$W$15</f>
        <v>18683541.939999998</v>
      </c>
      <c r="D32" s="63">
        <f>+'[1]Mod_1Miss_10 spese in conto cap'!$W$20</f>
        <v>21271855.379999995</v>
      </c>
      <c r="E32" s="63">
        <f>+'[1]Mod_1Miss_10 spese in conto cap'!$W$29</f>
        <v>1115287916.05</v>
      </c>
      <c r="F32" s="4">
        <f t="shared" si="2"/>
        <v>1155243313.3699999</v>
      </c>
    </row>
    <row r="33" spans="2:10" ht="16.5" thickBot="1">
      <c r="B33" s="5" t="s">
        <v>8</v>
      </c>
      <c r="C33" s="6">
        <f>SUM(C27:C32)</f>
        <v>1203559835.5599999</v>
      </c>
      <c r="D33" s="6">
        <f>SUM(D27:D32)</f>
        <v>287579148.53999996</v>
      </c>
      <c r="E33" s="6">
        <f>SUM(E27:E32)</f>
        <v>1557039437.4400001</v>
      </c>
      <c r="F33" s="64">
        <f>SUM(F27:F32)</f>
        <v>3048178421.54</v>
      </c>
    </row>
    <row r="34" spans="2:10">
      <c r="B34" s="32"/>
      <c r="C34" s="32"/>
      <c r="D34" s="32"/>
      <c r="E34" s="32"/>
      <c r="F34" s="40" t="s">
        <v>9</v>
      </c>
    </row>
    <row r="35" spans="2:10">
      <c r="B35" s="93"/>
      <c r="C35" s="93"/>
      <c r="D35" s="93"/>
      <c r="E35" s="93"/>
      <c r="F35" s="93"/>
    </row>
    <row r="36" spans="2:10">
      <c r="B36" s="92" t="s">
        <v>27</v>
      </c>
      <c r="C36" s="94"/>
      <c r="D36" s="94"/>
      <c r="E36" s="94"/>
      <c r="F36" s="94"/>
    </row>
    <row r="37" spans="2:10" ht="38.25" customHeight="1">
      <c r="B37" s="21" t="s">
        <v>19</v>
      </c>
      <c r="C37" s="3" t="s">
        <v>5</v>
      </c>
      <c r="D37" s="3" t="s">
        <v>6</v>
      </c>
      <c r="E37" s="3" t="s">
        <v>7</v>
      </c>
      <c r="F37" s="3" t="s">
        <v>10</v>
      </c>
    </row>
    <row r="38" spans="2:10" ht="15" customHeight="1">
      <c r="B38" s="1" t="s">
        <v>0</v>
      </c>
      <c r="C38" s="62">
        <f>+'[1]Mod_1Miss_10 spese in conto cap'!$Z$15</f>
        <v>65398881.700000003</v>
      </c>
      <c r="D38" s="62">
        <f>+'[1]Mod_1Miss_10 spese in conto cap'!$Z$20</f>
        <v>57587226.43</v>
      </c>
      <c r="E38" s="62">
        <f>+'[1]Mod_1Miss_10 spese in conto cap'!$Z$29</f>
        <v>6258571.7999999998</v>
      </c>
      <c r="F38" s="4">
        <f>SUM(C38:E38)</f>
        <v>129244679.92999999</v>
      </c>
    </row>
    <row r="39" spans="2:10" ht="15" customHeight="1">
      <c r="B39" s="1" t="s">
        <v>1</v>
      </c>
      <c r="C39" s="62">
        <f>+'[1]Mod_1Miss_10 spese in conto cap'!$AA$15</f>
        <v>90747786.120000005</v>
      </c>
      <c r="D39" s="62">
        <f>+'[1]Mod_1Miss_10 spese in conto cap'!$AA$20</f>
        <v>36347869.210000001</v>
      </c>
      <c r="E39" s="62">
        <f>+'[1]Mod_1Miss_10 spese in conto cap'!$AA$29</f>
        <v>82770726.710000008</v>
      </c>
      <c r="F39" s="4">
        <f t="shared" ref="F39:F43" si="3">SUM(C39:E39)</f>
        <v>209866382.04000002</v>
      </c>
    </row>
    <row r="40" spans="2:10" ht="15" customHeight="1">
      <c r="B40" s="1" t="s">
        <v>2</v>
      </c>
      <c r="C40" s="62">
        <f>+'[1]Mod_1Miss_10 spese in conto cap'!$AB$15</f>
        <v>13348527.970000001</v>
      </c>
      <c r="D40" s="62">
        <f>+'[1]Mod_1Miss_10 spese in conto cap'!$AB$20</f>
        <v>19805529.159999996</v>
      </c>
      <c r="E40" s="62">
        <f>+'[1]Mod_1Miss_10 spese in conto cap'!$AB$29</f>
        <v>15571766.060000001</v>
      </c>
      <c r="F40" s="4">
        <f t="shared" si="3"/>
        <v>48725823.189999998</v>
      </c>
    </row>
    <row r="41" spans="2:10" ht="15" customHeight="1">
      <c r="B41" s="1" t="s">
        <v>3</v>
      </c>
      <c r="C41" s="62">
        <f>+'[1]Mod_1Miss_10 spese in conto cap'!$AC$15</f>
        <v>1657206.18</v>
      </c>
      <c r="D41" s="62">
        <f>+'[1]Mod_1Miss_10 spese in conto cap'!$AC$20</f>
        <v>2527280.81</v>
      </c>
      <c r="E41" s="62">
        <f>+'[1]Mod_1Miss_10 spese in conto cap'!$AC$29</f>
        <v>20332954.549999997</v>
      </c>
      <c r="F41" s="4">
        <f t="shared" si="3"/>
        <v>24517441.539999999</v>
      </c>
    </row>
    <row r="42" spans="2:10" ht="15" customHeight="1">
      <c r="B42" s="1" t="s">
        <v>4</v>
      </c>
      <c r="C42" s="62">
        <f>+'[1]Mod_1Miss_10 spese in conto cap'!$AD$15</f>
        <v>489617398.48000002</v>
      </c>
      <c r="D42" s="62">
        <f>+'[1]Mod_1Miss_10 spese in conto cap'!$AD$20</f>
        <v>58397888.829999998</v>
      </c>
      <c r="E42" s="62">
        <f>+'[1]Mod_1Miss_10 spese in conto cap'!$AD$29</f>
        <v>122699663.34999999</v>
      </c>
      <c r="F42" s="4">
        <f t="shared" si="3"/>
        <v>670714950.66000009</v>
      </c>
    </row>
    <row r="43" spans="2:10" ht="15" customHeight="1" thickBot="1">
      <c r="B43" s="1" t="s">
        <v>48</v>
      </c>
      <c r="C43" s="63">
        <f>+'[1]Mod_1Miss_10 spese in conto cap'!$AE$15</f>
        <v>13998488.970000001</v>
      </c>
      <c r="D43" s="63">
        <f>+'[1]Mod_1Miss_10 spese in conto cap'!$AE$20</f>
        <v>19739921.879999999</v>
      </c>
      <c r="E43" s="63">
        <f>+'[1]Mod_1Miss_10 spese in conto cap'!$AE$29</f>
        <v>282071323.13999999</v>
      </c>
      <c r="F43" s="4">
        <f t="shared" si="3"/>
        <v>315809733.99000001</v>
      </c>
    </row>
    <row r="44" spans="2:10" ht="16.5" thickBot="1">
      <c r="B44" s="5" t="s">
        <v>8</v>
      </c>
      <c r="C44" s="6">
        <f>SUM(C38:C43)</f>
        <v>674768289.42000008</v>
      </c>
      <c r="D44" s="6">
        <f t="shared" ref="D44:F44" si="4">SUM(D38:D43)</f>
        <v>194405716.31999999</v>
      </c>
      <c r="E44" s="6">
        <f t="shared" si="4"/>
        <v>529705005.61000001</v>
      </c>
      <c r="F44" s="6">
        <f t="shared" si="4"/>
        <v>1398879011.3500001</v>
      </c>
    </row>
    <row r="45" spans="2:10">
      <c r="F45" s="7" t="s">
        <v>9</v>
      </c>
    </row>
    <row r="46" spans="2:10" ht="30" customHeight="1">
      <c r="B46" s="95" t="s">
        <v>28</v>
      </c>
      <c r="C46" s="95"/>
      <c r="D46" s="95"/>
      <c r="E46" s="95"/>
      <c r="F46" s="95"/>
    </row>
    <row r="47" spans="2:10" ht="36.75" customHeight="1">
      <c r="B47" s="21" t="s">
        <v>19</v>
      </c>
      <c r="C47" s="3" t="s">
        <v>5</v>
      </c>
      <c r="D47" s="3" t="s">
        <v>6</v>
      </c>
      <c r="E47" s="3" t="s">
        <v>7</v>
      </c>
      <c r="F47" s="3" t="s">
        <v>10</v>
      </c>
    </row>
    <row r="48" spans="2:10" ht="15" customHeight="1">
      <c r="B48" s="1" t="s">
        <v>0</v>
      </c>
      <c r="C48" s="62">
        <f>+'[1]Mod_1Miss_10 spese in conto cap'!$AH$15</f>
        <v>118781506.04000001</v>
      </c>
      <c r="D48" s="62">
        <f>+'[1]Mod_1Miss_10 spese in conto cap'!$AH$20</f>
        <v>0</v>
      </c>
      <c r="E48" s="62">
        <f>+'[1]Mod_1Miss_10 spese in conto cap'!$AH$29</f>
        <v>0</v>
      </c>
      <c r="F48" s="4">
        <f>SUM(C48:E48)</f>
        <v>118781506.04000001</v>
      </c>
      <c r="H48" s="7"/>
      <c r="I48" s="7"/>
      <c r="J48" s="7"/>
    </row>
    <row r="49" spans="2:10" ht="15" customHeight="1">
      <c r="B49" s="1" t="s">
        <v>1</v>
      </c>
      <c r="C49" s="62">
        <f>+'[1]Mod_1Miss_10 spese in conto cap'!$AI$15</f>
        <v>39269069.439999998</v>
      </c>
      <c r="D49" s="62">
        <f>+'[1]Mod_1Miss_10 spese in conto cap'!$AI$20</f>
        <v>0</v>
      </c>
      <c r="E49" s="62">
        <f>+'[1]Mod_1Miss_10 spese in conto cap'!$AI$29</f>
        <v>863260.15</v>
      </c>
      <c r="F49" s="4">
        <f t="shared" ref="F49:F53" si="5">SUM(C49:E49)</f>
        <v>40132329.589999996</v>
      </c>
      <c r="H49" s="7"/>
      <c r="I49" s="7"/>
      <c r="J49" s="7"/>
    </row>
    <row r="50" spans="2:10" ht="15" customHeight="1">
      <c r="B50" s="1" t="s">
        <v>2</v>
      </c>
      <c r="C50" s="62">
        <f>+'[1]Mod_1Miss_10 spese in conto cap'!$AJ$15</f>
        <v>2104447.2200000002</v>
      </c>
      <c r="D50" s="62">
        <f>+'[1]Mod_1Miss_10 spese in conto cap'!$AJ$20</f>
        <v>0</v>
      </c>
      <c r="E50" s="62">
        <f>+'[1]Mod_1Miss_10 spese in conto cap'!$AJ$29</f>
        <v>10401.73</v>
      </c>
      <c r="F50" s="4">
        <f t="shared" si="5"/>
        <v>2114848.9500000002</v>
      </c>
      <c r="H50" s="7"/>
      <c r="I50" s="7"/>
      <c r="J50" s="7"/>
    </row>
    <row r="51" spans="2:10" ht="15" customHeight="1">
      <c r="B51" s="1" t="s">
        <v>3</v>
      </c>
      <c r="C51" s="62">
        <f>+'[1]Mod_1Miss_10 spese in conto cap'!$AK$15</f>
        <v>0</v>
      </c>
      <c r="D51" s="62">
        <f>+'[1]Mod_1Miss_10 spese in conto cap'!$AK$20</f>
        <v>0</v>
      </c>
      <c r="E51" s="62">
        <f>+'[1]Mod_1Miss_10 spese in conto cap'!$AK$29</f>
        <v>70000</v>
      </c>
      <c r="F51" s="4">
        <f t="shared" si="5"/>
        <v>70000</v>
      </c>
      <c r="H51" s="7"/>
      <c r="I51" s="7"/>
      <c r="J51" s="7"/>
    </row>
    <row r="52" spans="2:10" ht="15" customHeight="1">
      <c r="B52" s="1" t="s">
        <v>4</v>
      </c>
      <c r="C52" s="62">
        <f>+'[1]Mod_1Miss_10 spese in conto cap'!$AL$15</f>
        <v>31818950.539999999</v>
      </c>
      <c r="D52" s="62">
        <f>+'[1]Mod_1Miss_10 spese in conto cap'!$AL$20</f>
        <v>0</v>
      </c>
      <c r="E52" s="62">
        <f>+'[1]Mod_1Miss_10 spese in conto cap'!$AL$29</f>
        <v>445232.92</v>
      </c>
      <c r="F52" s="4">
        <f t="shared" si="5"/>
        <v>32264183.460000001</v>
      </c>
      <c r="H52" s="7"/>
      <c r="I52" s="7"/>
      <c r="J52" s="7"/>
    </row>
    <row r="53" spans="2:10" ht="15" customHeight="1" thickBot="1">
      <c r="B53" s="1" t="s">
        <v>48</v>
      </c>
      <c r="C53" s="63">
        <f>+'[1]Mod_1Miss_10 spese in conto cap'!$AM$15</f>
        <v>0</v>
      </c>
      <c r="D53" s="63">
        <f>+'[1]Mod_1Miss_10 spese in conto cap'!$AM$20</f>
        <v>0</v>
      </c>
      <c r="E53" s="63">
        <f>+'[1]Mod_1Miss_10 spese in conto cap'!$AM$29</f>
        <v>74544817.530000001</v>
      </c>
      <c r="F53" s="4">
        <f t="shared" si="5"/>
        <v>74544817.530000001</v>
      </c>
      <c r="H53" s="7"/>
      <c r="I53" s="7"/>
      <c r="J53" s="7"/>
    </row>
    <row r="54" spans="2:10" ht="16.5" thickBot="1">
      <c r="B54" s="5" t="s">
        <v>8</v>
      </c>
      <c r="C54" s="6">
        <f>SUM(C48:C53)</f>
        <v>191973973.24000001</v>
      </c>
      <c r="D54" s="6">
        <f t="shared" ref="D54:F54" si="6">SUM(D48:D53)</f>
        <v>0</v>
      </c>
      <c r="E54" s="6">
        <f t="shared" ref="E54" si="7">SUM(E48:E53)</f>
        <v>75933712.329999998</v>
      </c>
      <c r="F54" s="6">
        <f t="shared" si="6"/>
        <v>267907685.56999999</v>
      </c>
      <c r="H54" s="7"/>
      <c r="I54" s="7"/>
      <c r="J54" s="7"/>
    </row>
    <row r="55" spans="2:10">
      <c r="F55" s="7"/>
    </row>
    <row r="56" spans="2:10">
      <c r="B56" s="92" t="s">
        <v>71</v>
      </c>
      <c r="C56" s="94"/>
      <c r="D56" s="94"/>
      <c r="E56" s="94"/>
      <c r="F56" s="94"/>
    </row>
    <row r="57" spans="2:10" ht="36" customHeight="1">
      <c r="B57" s="21" t="s">
        <v>19</v>
      </c>
      <c r="C57" s="3" t="s">
        <v>5</v>
      </c>
      <c r="D57" s="3" t="s">
        <v>6</v>
      </c>
      <c r="E57" s="3" t="s">
        <v>7</v>
      </c>
      <c r="F57" s="3" t="s">
        <v>10</v>
      </c>
    </row>
    <row r="58" spans="2:10" ht="15" customHeight="1">
      <c r="B58" s="1" t="s">
        <v>0</v>
      </c>
      <c r="C58" s="62">
        <f>+'[1]Mod_1Miss_10 spese in conto cap'!$AP$15</f>
        <v>184180387.74000001</v>
      </c>
      <c r="D58" s="62">
        <f>+'[1]Mod_1Miss_10 spese in conto cap'!$AP$20</f>
        <v>57587226.43</v>
      </c>
      <c r="E58" s="62">
        <f t="shared" ref="E58:E63" si="8">SUM(E38,E48)</f>
        <v>6258571.7999999998</v>
      </c>
      <c r="F58" s="4">
        <f>SUM(C58:E58)</f>
        <v>248026185.97000003</v>
      </c>
      <c r="H58" s="7"/>
    </row>
    <row r="59" spans="2:10" ht="15" customHeight="1">
      <c r="B59" s="1" t="s">
        <v>1</v>
      </c>
      <c r="C59" s="62">
        <f>+'[1]Mod_1Miss_10 spese in conto cap'!$AQ$15</f>
        <v>130016855.56</v>
      </c>
      <c r="D59" s="62">
        <f>+'[1]Mod_1Miss_10 spese in conto cap'!$AQ$20</f>
        <v>36347869.210000001</v>
      </c>
      <c r="E59" s="62">
        <f t="shared" si="8"/>
        <v>83633986.860000014</v>
      </c>
      <c r="F59" s="4">
        <f t="shared" ref="F59:F63" si="9">SUM(C59:E59)</f>
        <v>249998711.63000003</v>
      </c>
      <c r="H59" s="7"/>
    </row>
    <row r="60" spans="2:10" ht="15" customHeight="1">
      <c r="B60" s="1" t="s">
        <v>2</v>
      </c>
      <c r="C60" s="62">
        <f>+'[1]Mod_1Miss_10 spese in conto cap'!$AR$15</f>
        <v>15452975.189999999</v>
      </c>
      <c r="D60" s="62">
        <f>+'[1]Mod_1Miss_10 spese in conto cap'!$AR$20</f>
        <v>19805529.159999996</v>
      </c>
      <c r="E60" s="62">
        <f t="shared" si="8"/>
        <v>15582167.790000001</v>
      </c>
      <c r="F60" s="4">
        <f t="shared" si="9"/>
        <v>50840672.139999993</v>
      </c>
      <c r="H60" s="7"/>
    </row>
    <row r="61" spans="2:10" ht="15" customHeight="1">
      <c r="B61" s="1" t="s">
        <v>3</v>
      </c>
      <c r="C61" s="62">
        <f>+'[1]Mod_1Miss_10 spese in conto cap'!$AS$15</f>
        <v>1657206.18</v>
      </c>
      <c r="D61" s="62">
        <f>+'[1]Mod_1Miss_10 spese in conto cap'!$AS$20</f>
        <v>2527280.81</v>
      </c>
      <c r="E61" s="62">
        <f t="shared" si="8"/>
        <v>20402954.549999997</v>
      </c>
      <c r="F61" s="4">
        <f t="shared" si="9"/>
        <v>24587441.539999999</v>
      </c>
      <c r="H61" s="7"/>
    </row>
    <row r="62" spans="2:10" ht="15" customHeight="1">
      <c r="B62" s="1" t="s">
        <v>4</v>
      </c>
      <c r="C62" s="62">
        <f>+'[1]Mod_1Miss_10 spese in conto cap'!$AT$15</f>
        <v>521436349.01999998</v>
      </c>
      <c r="D62" s="62">
        <f>+'[1]Mod_1Miss_10 spese in conto cap'!$AT$20</f>
        <v>58397888.829999998</v>
      </c>
      <c r="E62" s="62">
        <f t="shared" si="8"/>
        <v>123144896.27</v>
      </c>
      <c r="F62" s="4">
        <f t="shared" si="9"/>
        <v>702979134.12</v>
      </c>
      <c r="H62" s="7"/>
    </row>
    <row r="63" spans="2:10" ht="15" customHeight="1" thickBot="1">
      <c r="B63" s="1" t="s">
        <v>48</v>
      </c>
      <c r="C63" s="63">
        <f>+'[1]Mod_1Miss_10 spese in conto cap'!$AU$15</f>
        <v>13998488.970000001</v>
      </c>
      <c r="D63" s="63">
        <f>+'[1]Mod_1Miss_10 spese in conto cap'!$AU$20</f>
        <v>19739921.879999999</v>
      </c>
      <c r="E63" s="62">
        <f t="shared" si="8"/>
        <v>356616140.66999996</v>
      </c>
      <c r="F63" s="4">
        <f t="shared" si="9"/>
        <v>390354551.51999998</v>
      </c>
      <c r="H63" s="7"/>
    </row>
    <row r="64" spans="2:10" ht="16.5" thickBot="1">
      <c r="B64" s="5" t="s">
        <v>8</v>
      </c>
      <c r="C64" s="6">
        <f>SUM(C58:C63)</f>
        <v>866742262.66000009</v>
      </c>
      <c r="D64" s="6">
        <f t="shared" ref="D64:F64" si="10">SUM(D58:D63)</f>
        <v>194405716.31999999</v>
      </c>
      <c r="E64" s="6">
        <f t="shared" si="10"/>
        <v>605638717.93999994</v>
      </c>
      <c r="F64" s="6">
        <f t="shared" si="10"/>
        <v>1666786696.9200001</v>
      </c>
      <c r="H64" s="7"/>
    </row>
    <row r="65" spans="2:6">
      <c r="B65" s="32"/>
      <c r="C65" s="32"/>
      <c r="D65" s="32"/>
      <c r="E65" s="32"/>
    </row>
    <row r="66" spans="2:6">
      <c r="B66" s="93"/>
      <c r="C66" s="93"/>
      <c r="D66" s="93"/>
      <c r="E66" s="93"/>
      <c r="F66" s="93"/>
    </row>
    <row r="67" spans="2:6">
      <c r="B67" s="92" t="s">
        <v>20</v>
      </c>
      <c r="C67" s="92"/>
      <c r="D67" s="92"/>
      <c r="E67" s="92"/>
      <c r="F67" s="92"/>
    </row>
    <row r="68" spans="2:6" ht="36.75" customHeight="1">
      <c r="B68" s="21" t="s">
        <v>19</v>
      </c>
      <c r="C68" s="3" t="s">
        <v>5</v>
      </c>
      <c r="D68" s="3" t="s">
        <v>6</v>
      </c>
      <c r="E68" s="3" t="s">
        <v>7</v>
      </c>
      <c r="F68" s="3" t="s">
        <v>10</v>
      </c>
    </row>
    <row r="69" spans="2:6" ht="15" customHeight="1">
      <c r="B69" s="1" t="s">
        <v>0</v>
      </c>
      <c r="C69" s="62">
        <f>+'[1]Mod_1Miss_10 spese in conto cap'!$AX$15</f>
        <v>32406549.850000001</v>
      </c>
      <c r="D69" s="62">
        <f>+'[1]Mod_1Miss_10 spese in conto cap'!$AX$20</f>
        <v>20105877.09</v>
      </c>
      <c r="E69" s="62">
        <f>+'[1]Mod_1Miss_10 spese in conto cap'!$AX$29</f>
        <v>2569197.9299999997</v>
      </c>
      <c r="F69" s="4">
        <f>SUM(C69:E69)</f>
        <v>55081624.869999997</v>
      </c>
    </row>
    <row r="70" spans="2:6" ht="15" customHeight="1">
      <c r="B70" s="1" t="s">
        <v>1</v>
      </c>
      <c r="C70" s="62">
        <f>+'[1]Mod_1Miss_10 spese in conto cap'!$AY$15</f>
        <v>43759233.770000003</v>
      </c>
      <c r="D70" s="62">
        <f>+'[1]Mod_1Miss_10 spese in conto cap'!$AY$20</f>
        <v>22213038.130000003</v>
      </c>
      <c r="E70" s="62">
        <f>+'[1]Mod_1Miss_10 spese in conto cap'!$AY$29</f>
        <v>32914226.960000001</v>
      </c>
      <c r="F70" s="4">
        <f t="shared" ref="F70:F74" si="11">SUM(C70:E70)</f>
        <v>98886498.860000014</v>
      </c>
    </row>
    <row r="71" spans="2:6" ht="15" customHeight="1">
      <c r="B71" s="1" t="s">
        <v>2</v>
      </c>
      <c r="C71" s="62">
        <f>+'[1]Mod_1Miss_10 spese in conto cap'!$AZ$15</f>
        <v>7468195.8200000003</v>
      </c>
      <c r="D71" s="62">
        <f>+'[1]Mod_1Miss_10 spese in conto cap'!$AZ$20</f>
        <v>2930731.57</v>
      </c>
      <c r="E71" s="62">
        <f>+'[1]Mod_1Miss_10 spese in conto cap'!$AZ$29</f>
        <v>682.81</v>
      </c>
      <c r="F71" s="4">
        <f t="shared" si="11"/>
        <v>10399610.200000001</v>
      </c>
    </row>
    <row r="72" spans="2:6" ht="15" customHeight="1">
      <c r="B72" s="1" t="s">
        <v>3</v>
      </c>
      <c r="C72" s="62">
        <f>+'[1]Mod_1Miss_10 spese in conto cap'!$BA$15</f>
        <v>502632.86</v>
      </c>
      <c r="D72" s="62">
        <f>+'[1]Mod_1Miss_10 spese in conto cap'!$BA$20</f>
        <v>284102.61</v>
      </c>
      <c r="E72" s="62">
        <f>+'[1]Mod_1Miss_10 spese in conto cap'!$BA$29</f>
        <v>7356492.9799999995</v>
      </c>
      <c r="F72" s="4">
        <f t="shared" si="11"/>
        <v>8143228.4499999993</v>
      </c>
    </row>
    <row r="73" spans="2:6" ht="15" customHeight="1">
      <c r="B73" s="1" t="s">
        <v>4</v>
      </c>
      <c r="C73" s="62">
        <f>+'[1]Mod_1Miss_10 spese in conto cap'!$BB$15</f>
        <v>111732130.26999998</v>
      </c>
      <c r="D73" s="62">
        <f>+'[1]Mod_1Miss_10 spese in conto cap'!$BB$20</f>
        <v>43871014.859999999</v>
      </c>
      <c r="E73" s="62">
        <f>+'[1]Mod_1Miss_10 spese in conto cap'!$BB$29</f>
        <v>142892831.58000001</v>
      </c>
      <c r="F73" s="4">
        <f t="shared" si="11"/>
        <v>298495976.71000004</v>
      </c>
    </row>
    <row r="74" spans="2:6" ht="15" customHeight="1" thickBot="1">
      <c r="B74" s="1" t="s">
        <v>48</v>
      </c>
      <c r="C74" s="63">
        <f>+'[1]Mod_1Miss_10 spese in conto cap'!$BC$15</f>
        <v>3640982.15</v>
      </c>
      <c r="D74" s="63">
        <f>+'[1]Mod_1Miss_10 spese in conto cap'!$BC$20</f>
        <v>3565201.2399999998</v>
      </c>
      <c r="E74" s="63">
        <f>+'[1]Mod_1Miss_10 spese in conto cap'!$BC$29</f>
        <v>152359989.67000002</v>
      </c>
      <c r="F74" s="4">
        <f t="shared" si="11"/>
        <v>159566173.06</v>
      </c>
    </row>
    <row r="75" spans="2:6" ht="16.5" thickBot="1">
      <c r="B75" s="5" t="s">
        <v>8</v>
      </c>
      <c r="C75" s="6">
        <f>SUM(C69:C74)</f>
        <v>199509724.72</v>
      </c>
      <c r="D75" s="6">
        <f t="shared" ref="D75:F75" si="12">SUM(D69:D74)</f>
        <v>92969965.499999985</v>
      </c>
      <c r="E75" s="6">
        <f t="shared" si="12"/>
        <v>338093421.93000007</v>
      </c>
      <c r="F75" s="6">
        <f t="shared" si="12"/>
        <v>630573112.1500001</v>
      </c>
    </row>
    <row r="76" spans="2:6">
      <c r="F76" s="7" t="s">
        <v>9</v>
      </c>
    </row>
    <row r="77" spans="2:6" ht="32.25" customHeight="1">
      <c r="B77" s="95" t="s">
        <v>30</v>
      </c>
      <c r="C77" s="95"/>
      <c r="D77" s="95"/>
      <c r="E77" s="95"/>
      <c r="F77" s="95"/>
    </row>
    <row r="78" spans="2:6" ht="32.25" customHeight="1">
      <c r="B78" s="21" t="s">
        <v>19</v>
      </c>
      <c r="C78" s="3" t="s">
        <v>5</v>
      </c>
      <c r="D78" s="3" t="s">
        <v>6</v>
      </c>
      <c r="E78" s="3" t="s">
        <v>7</v>
      </c>
      <c r="F78" s="3" t="s">
        <v>10</v>
      </c>
    </row>
    <row r="79" spans="2:6" ht="15" customHeight="1">
      <c r="B79" s="1" t="s">
        <v>0</v>
      </c>
      <c r="C79" s="62">
        <f>+'[1]Mod_1Miss_10 spese in conto cap'!$BF$15</f>
        <v>14786652.99</v>
      </c>
      <c r="D79" s="62">
        <f>+'[1]Mod_1Miss_10 spese in conto cap'!$BF$20</f>
        <v>0</v>
      </c>
      <c r="E79" s="62">
        <f>+'[1]Mod_1Miss_10 spese in conto cap'!$BF$29</f>
        <v>25857787</v>
      </c>
      <c r="F79" s="4">
        <f>SUM(C79:E79)</f>
        <v>40644439.990000002</v>
      </c>
    </row>
    <row r="80" spans="2:6" ht="15" customHeight="1">
      <c r="B80" s="1" t="s">
        <v>1</v>
      </c>
      <c r="C80" s="62">
        <f>+'[1]Mod_1Miss_10 spese in conto cap'!$BG$15</f>
        <v>3345898.71</v>
      </c>
      <c r="D80" s="62">
        <f>+'[1]Mod_1Miss_10 spese in conto cap'!$BG$20</f>
        <v>0</v>
      </c>
      <c r="E80" s="62">
        <f>+'[1]Mod_1Miss_10 spese in conto cap'!$BG$29</f>
        <v>4663772.08</v>
      </c>
      <c r="F80" s="4">
        <f t="shared" ref="F80:F84" si="13">SUM(C80:E80)</f>
        <v>8009670.79</v>
      </c>
    </row>
    <row r="81" spans="2:6" ht="15" customHeight="1">
      <c r="B81" s="1" t="s">
        <v>2</v>
      </c>
      <c r="C81" s="62">
        <f>+'[1]Mod_1Miss_10 spese in conto cap'!$BH$15</f>
        <v>1610001.61</v>
      </c>
      <c r="D81" s="62">
        <f>+'[1]Mod_1Miss_10 spese in conto cap'!$BH$20</f>
        <v>0</v>
      </c>
      <c r="E81" s="62">
        <f>+'[1]Mod_1Miss_10 spese in conto cap'!$BH$29</f>
        <v>0</v>
      </c>
      <c r="F81" s="4">
        <f t="shared" si="13"/>
        <v>1610001.61</v>
      </c>
    </row>
    <row r="82" spans="2:6" ht="15" customHeight="1">
      <c r="B82" s="1" t="s">
        <v>3</v>
      </c>
      <c r="C82" s="62">
        <f>+'[1]Mod_1Miss_10 spese in conto cap'!$BI$15</f>
        <v>0</v>
      </c>
      <c r="D82" s="62">
        <f>+'[1]Mod_1Miss_10 spese in conto cap'!$BI$20</f>
        <v>0</v>
      </c>
      <c r="E82" s="62">
        <f>+'[1]Mod_1Miss_10 spese in conto cap'!$BI$29</f>
        <v>0</v>
      </c>
      <c r="F82" s="4">
        <f t="shared" si="13"/>
        <v>0</v>
      </c>
    </row>
    <row r="83" spans="2:6" ht="15" customHeight="1">
      <c r="B83" s="1" t="s">
        <v>4</v>
      </c>
      <c r="C83" s="62">
        <f>+'[1]Mod_1Miss_10 spese in conto cap'!$BJ$15</f>
        <v>2670794.2400000002</v>
      </c>
      <c r="D83" s="62">
        <f>+'[1]Mod_1Miss_10 spese in conto cap'!$BJ$20</f>
        <v>98230</v>
      </c>
      <c r="E83" s="62">
        <f>+'[1]Mod_1Miss_10 spese in conto cap'!$BJ$29</f>
        <v>26788441.690000001</v>
      </c>
      <c r="F83" s="4">
        <f t="shared" si="13"/>
        <v>29557465.93</v>
      </c>
    </row>
    <row r="84" spans="2:6" ht="15" customHeight="1" thickBot="1">
      <c r="B84" s="1" t="s">
        <v>48</v>
      </c>
      <c r="C84" s="63">
        <f>+'[1]Mod_1Miss_10 spese in conto cap'!$BK$15</f>
        <v>0</v>
      </c>
      <c r="D84" s="63">
        <f>+'[1]Mod_1Miss_10 spese in conto cap'!$BK$20</f>
        <v>0</v>
      </c>
      <c r="E84" s="63">
        <f>+'[1]Mod_1Miss_10 spese in conto cap'!$BK$29</f>
        <v>199060904.39000002</v>
      </c>
      <c r="F84" s="4">
        <f t="shared" si="13"/>
        <v>199060904.39000002</v>
      </c>
    </row>
    <row r="85" spans="2:6" ht="16.5" thickBot="1">
      <c r="B85" s="5" t="s">
        <v>8</v>
      </c>
      <c r="C85" s="6">
        <f>SUM(C79:C84)</f>
        <v>22413347.549999997</v>
      </c>
      <c r="D85" s="6">
        <f t="shared" ref="D85:F85" si="14">SUM(D79:D84)</f>
        <v>98230</v>
      </c>
      <c r="E85" s="6">
        <f t="shared" si="14"/>
        <v>256370905.16000003</v>
      </c>
      <c r="F85" s="6">
        <f t="shared" si="14"/>
        <v>278882482.71000004</v>
      </c>
    </row>
    <row r="86" spans="2:6">
      <c r="F86" s="7"/>
    </row>
    <row r="87" spans="2:6">
      <c r="B87" s="92" t="s">
        <v>72</v>
      </c>
      <c r="C87" s="92"/>
      <c r="D87" s="92"/>
      <c r="E87" s="92"/>
      <c r="F87" s="92"/>
    </row>
    <row r="88" spans="2:6" ht="31.5" customHeight="1">
      <c r="B88" s="21" t="s">
        <v>19</v>
      </c>
      <c r="C88" s="3" t="s">
        <v>5</v>
      </c>
      <c r="D88" s="3" t="s">
        <v>6</v>
      </c>
      <c r="E88" s="3" t="s">
        <v>7</v>
      </c>
      <c r="F88" s="3" t="s">
        <v>10</v>
      </c>
    </row>
    <row r="89" spans="2:6" ht="15" customHeight="1">
      <c r="B89" s="1" t="s">
        <v>0</v>
      </c>
      <c r="C89" s="62">
        <f>+'[1]Mod_1Miss_10 spese in conto cap'!$BN$15</f>
        <v>47193202.840000004</v>
      </c>
      <c r="D89" s="62">
        <f>+'[1]Mod_1Miss_10 spese in conto cap'!$BN$20</f>
        <v>20105877.09</v>
      </c>
      <c r="E89" s="62">
        <f>+'[1]Mod_1Miss_10 spese in conto cap'!$BN$29</f>
        <v>28426984.93</v>
      </c>
      <c r="F89" s="4">
        <f>SUM(C89:E89)</f>
        <v>95726064.860000014</v>
      </c>
    </row>
    <row r="90" spans="2:6" ht="15" customHeight="1">
      <c r="B90" s="1" t="s">
        <v>1</v>
      </c>
      <c r="C90" s="62">
        <f>+'[1]Mod_1Miss_10 spese in conto cap'!$BO$15</f>
        <v>47105132.480000004</v>
      </c>
      <c r="D90" s="62">
        <f>+'[1]Mod_1Miss_10 spese in conto cap'!$BO$20</f>
        <v>22213038.130000003</v>
      </c>
      <c r="E90" s="62">
        <f>+'[1]Mod_1Miss_10 spese in conto cap'!$BO$29</f>
        <v>37577999.039999999</v>
      </c>
      <c r="F90" s="4">
        <f t="shared" ref="F90:F94" si="15">SUM(C90:E90)</f>
        <v>106896169.65000001</v>
      </c>
    </row>
    <row r="91" spans="2:6" ht="15" customHeight="1">
      <c r="B91" s="1" t="s">
        <v>2</v>
      </c>
      <c r="C91" s="62">
        <f>+'[1]Mod_1Miss_10 spese in conto cap'!$BP$15</f>
        <v>9078197.4299999997</v>
      </c>
      <c r="D91" s="62">
        <f>+'[1]Mod_1Miss_10 spese in conto cap'!$BP$20</f>
        <v>2930731.57</v>
      </c>
      <c r="E91" s="62">
        <f>+'[1]Mod_1Miss_10 spese in conto cap'!$BP$29</f>
        <v>682.81</v>
      </c>
      <c r="F91" s="4">
        <f t="shared" si="15"/>
        <v>12009611.810000001</v>
      </c>
    </row>
    <row r="92" spans="2:6" ht="15" customHeight="1">
      <c r="B92" s="1" t="s">
        <v>3</v>
      </c>
      <c r="C92" s="62">
        <f>+'[1]Mod_1Miss_10 spese in conto cap'!$BQ$15</f>
        <v>502632.86</v>
      </c>
      <c r="D92" s="62">
        <f>+'[1]Mod_1Miss_10 spese in conto cap'!$BQ$20</f>
        <v>284102.61</v>
      </c>
      <c r="E92" s="62">
        <f>+'[1]Mod_1Miss_10 spese in conto cap'!$BQ$29</f>
        <v>7356492.9799999995</v>
      </c>
      <c r="F92" s="4">
        <f t="shared" si="15"/>
        <v>8143228.4499999993</v>
      </c>
    </row>
    <row r="93" spans="2:6" ht="15" customHeight="1">
      <c r="B93" s="1" t="s">
        <v>4</v>
      </c>
      <c r="C93" s="62">
        <f>+'[1]Mod_1Miss_10 spese in conto cap'!$BR$15</f>
        <v>114402924.50999999</v>
      </c>
      <c r="D93" s="62">
        <f>+'[1]Mod_1Miss_10 spese in conto cap'!$BR$20</f>
        <v>43969244.859999999</v>
      </c>
      <c r="E93" s="62">
        <f>+'[1]Mod_1Miss_10 spese in conto cap'!$BR$29</f>
        <v>169681273.27000001</v>
      </c>
      <c r="F93" s="4">
        <f t="shared" si="15"/>
        <v>328053442.63999999</v>
      </c>
    </row>
    <row r="94" spans="2:6" ht="15" customHeight="1" thickBot="1">
      <c r="B94" s="1" t="s">
        <v>48</v>
      </c>
      <c r="C94" s="63">
        <f>+'[1]Mod_1Miss_10 spese in conto cap'!$BS$15</f>
        <v>3640982.15</v>
      </c>
      <c r="D94" s="63">
        <f>+'[1]Mod_1Miss_10 spese in conto cap'!$BS$20</f>
        <v>3565201.2399999998</v>
      </c>
      <c r="E94" s="63">
        <f>+'[1]Mod_1Miss_10 spese in conto cap'!$BS$29</f>
        <v>351420894.06</v>
      </c>
      <c r="F94" s="4">
        <f t="shared" si="15"/>
        <v>358627077.44999999</v>
      </c>
    </row>
    <row r="95" spans="2:6" ht="16.5" thickBot="1">
      <c r="B95" s="5" t="s">
        <v>8</v>
      </c>
      <c r="C95" s="6">
        <f>SUM(C89:C94)</f>
        <v>221923072.27000001</v>
      </c>
      <c r="D95" s="6">
        <f t="shared" ref="D95:F95" si="16">SUM(D89:D94)</f>
        <v>93068195.499999985</v>
      </c>
      <c r="E95" s="6">
        <f t="shared" si="16"/>
        <v>594464327.09000003</v>
      </c>
      <c r="F95" s="6">
        <f t="shared" si="16"/>
        <v>909455594.8599999</v>
      </c>
    </row>
    <row r="96" spans="2:6">
      <c r="B96" s="32"/>
      <c r="C96" s="32"/>
      <c r="D96" s="32"/>
      <c r="E96" s="32"/>
    </row>
    <row r="97" spans="2:8">
      <c r="B97" s="93"/>
      <c r="C97" s="93"/>
      <c r="D97" s="93"/>
      <c r="E97" s="93"/>
      <c r="F97" s="93"/>
    </row>
    <row r="98" spans="2:8" ht="28.5" customHeight="1">
      <c r="B98" s="95" t="s">
        <v>21</v>
      </c>
      <c r="C98" s="95"/>
      <c r="D98" s="95"/>
      <c r="E98" s="95"/>
      <c r="F98" s="95"/>
    </row>
    <row r="99" spans="2:8" ht="37.5" customHeight="1">
      <c r="B99" s="21" t="s">
        <v>19</v>
      </c>
      <c r="C99" s="3" t="s">
        <v>5</v>
      </c>
      <c r="D99" s="3" t="s">
        <v>6</v>
      </c>
      <c r="E99" s="3" t="s">
        <v>7</v>
      </c>
      <c r="F99" s="3" t="s">
        <v>10</v>
      </c>
    </row>
    <row r="100" spans="2:8" ht="15" customHeight="1">
      <c r="B100" s="1" t="s">
        <v>0</v>
      </c>
      <c r="C100" s="62">
        <f>+'[1]Mod_1Miss_10 spese in conto cap'!$BV$15</f>
        <v>97805431.549999997</v>
      </c>
      <c r="D100" s="62">
        <f>+'[1]Mod_1Miss_10 spese in conto cap'!$BV$20</f>
        <v>77693103.519999996</v>
      </c>
      <c r="E100" s="62">
        <f>+'[1]Mod_1Miss_10 spese in conto cap'!$BV$29</f>
        <v>8827769.7300000004</v>
      </c>
      <c r="F100" s="4">
        <f>SUM(C100:E100)</f>
        <v>184326304.79999998</v>
      </c>
      <c r="H100" s="7" t="s">
        <v>9</v>
      </c>
    </row>
    <row r="101" spans="2:8" ht="15" customHeight="1">
      <c r="B101" s="1" t="s">
        <v>1</v>
      </c>
      <c r="C101" s="62">
        <f>+'[1]Mod_1Miss_10 spese in conto cap'!$BW$15</f>
        <v>134507019.88999999</v>
      </c>
      <c r="D101" s="62">
        <f>+'[1]Mod_1Miss_10 spese in conto cap'!$BW$20</f>
        <v>58560907.340000004</v>
      </c>
      <c r="E101" s="62">
        <f>+'[1]Mod_1Miss_10 spese in conto cap'!$BW$29</f>
        <v>115684953.67</v>
      </c>
      <c r="F101" s="4">
        <f t="shared" ref="F101:F105" si="17">SUM(C101:E101)</f>
        <v>308752880.89999998</v>
      </c>
      <c r="H101" s="7" t="s">
        <v>9</v>
      </c>
    </row>
    <row r="102" spans="2:8" ht="15" customHeight="1">
      <c r="B102" s="1" t="s">
        <v>2</v>
      </c>
      <c r="C102" s="62">
        <f>+'[1]Mod_1Miss_10 spese in conto cap'!$BX$15</f>
        <v>20816723.789999999</v>
      </c>
      <c r="D102" s="62">
        <f>+'[1]Mod_1Miss_10 spese in conto cap'!$BX$20</f>
        <v>22736260.729999997</v>
      </c>
      <c r="E102" s="62">
        <f>+'[1]Mod_1Miss_10 spese in conto cap'!$BX$29</f>
        <v>15572448.870000001</v>
      </c>
      <c r="F102" s="4">
        <f t="shared" si="17"/>
        <v>59125433.390000001</v>
      </c>
      <c r="H102" s="7" t="s">
        <v>9</v>
      </c>
    </row>
    <row r="103" spans="2:8" ht="15" customHeight="1">
      <c r="B103" s="1" t="s">
        <v>3</v>
      </c>
      <c r="C103" s="62">
        <f>+'[1]Mod_1Miss_10 spese in conto cap'!$BY$15</f>
        <v>2159839.04</v>
      </c>
      <c r="D103" s="62">
        <f>+'[1]Mod_1Miss_10 spese in conto cap'!$BY$20</f>
        <v>2811383.42</v>
      </c>
      <c r="E103" s="62">
        <f>+'[1]Mod_1Miss_10 spese in conto cap'!$BY$29</f>
        <v>27689447.530000001</v>
      </c>
      <c r="F103" s="4">
        <f t="shared" si="17"/>
        <v>32660669.990000002</v>
      </c>
      <c r="H103" s="7" t="s">
        <v>9</v>
      </c>
    </row>
    <row r="104" spans="2:8" ht="15" customHeight="1">
      <c r="B104" s="1" t="s">
        <v>4</v>
      </c>
      <c r="C104" s="62">
        <f>+'[1]Mod_1Miss_10 spese in conto cap'!$BZ$15</f>
        <v>601349528.75</v>
      </c>
      <c r="D104" s="62">
        <f>+'[1]Mod_1Miss_10 spese in conto cap'!$BZ$20</f>
        <v>102268903.69</v>
      </c>
      <c r="E104" s="62">
        <f>+'[1]Mod_1Miss_10 spese in conto cap'!$BZ$29</f>
        <v>265592494.93000001</v>
      </c>
      <c r="F104" s="4">
        <f t="shared" si="17"/>
        <v>969210927.37000012</v>
      </c>
      <c r="H104" s="7" t="s">
        <v>9</v>
      </c>
    </row>
    <row r="105" spans="2:8" ht="15" customHeight="1" thickBot="1">
      <c r="B105" s="1" t="s">
        <v>48</v>
      </c>
      <c r="C105" s="62">
        <f>+'[1]Mod_1Miss_10 spese in conto cap'!$CA$15</f>
        <v>17639471.120000001</v>
      </c>
      <c r="D105" s="62">
        <f>+'[1]Mod_1Miss_10 spese in conto cap'!$CA$20</f>
        <v>23305123.119999997</v>
      </c>
      <c r="E105" s="62">
        <f>+'[1]Mod_1Miss_10 spese in conto cap'!$CA$29</f>
        <v>434431312.81</v>
      </c>
      <c r="F105" s="4">
        <f t="shared" si="17"/>
        <v>475375907.05000001</v>
      </c>
      <c r="H105" s="7" t="s">
        <v>9</v>
      </c>
    </row>
    <row r="106" spans="2:8" ht="16.5" thickBot="1">
      <c r="B106" s="71" t="s">
        <v>8</v>
      </c>
      <c r="C106" s="73">
        <f>SUM(C44+C75)</f>
        <v>874278014.1400001</v>
      </c>
      <c r="D106" s="6">
        <f>SUM(D44+D75)</f>
        <v>287375681.81999999</v>
      </c>
      <c r="E106" s="64">
        <f>SUM(E100:E105)</f>
        <v>867798427.53999996</v>
      </c>
      <c r="F106" s="72">
        <f t="shared" ref="F106" si="18">SUM(F100:F105)</f>
        <v>2029452123.5</v>
      </c>
      <c r="H106" s="7" t="s">
        <v>9</v>
      </c>
    </row>
    <row r="107" spans="2:8">
      <c r="C107" s="7"/>
      <c r="D107" s="7"/>
      <c r="E107" s="7" t="s">
        <v>9</v>
      </c>
      <c r="F107" s="7"/>
      <c r="H107" s="2" t="s">
        <v>9</v>
      </c>
    </row>
    <row r="108" spans="2:8" ht="39" customHeight="1">
      <c r="B108" s="95" t="s">
        <v>31</v>
      </c>
      <c r="C108" s="95"/>
      <c r="D108" s="95"/>
      <c r="E108" s="95"/>
      <c r="F108" s="95"/>
    </row>
    <row r="109" spans="2:8" ht="34.5" customHeight="1">
      <c r="B109" s="21" t="s">
        <v>19</v>
      </c>
      <c r="C109" s="3" t="s">
        <v>5</v>
      </c>
      <c r="D109" s="3" t="s">
        <v>6</v>
      </c>
      <c r="E109" s="3" t="s">
        <v>7</v>
      </c>
      <c r="F109" s="3" t="s">
        <v>10</v>
      </c>
    </row>
    <row r="110" spans="2:8" ht="15" customHeight="1">
      <c r="B110" s="1" t="s">
        <v>0</v>
      </c>
      <c r="C110" s="62">
        <f>+'[1]Mod_1Miss_10 spese in conto cap'!$CD$15</f>
        <v>133568159.03</v>
      </c>
      <c r="D110" s="62">
        <f>+'[1]Mod_1Miss_10 spese in conto cap'!$CD$20</f>
        <v>0</v>
      </c>
      <c r="E110" s="62">
        <f t="shared" ref="E110:E116" si="19">SUM(E48+E79)</f>
        <v>25857787</v>
      </c>
      <c r="F110" s="4">
        <f>+'[1]Mod_1Miss_10 spese in conto cap'!$CD$30</f>
        <v>159425946.03</v>
      </c>
    </row>
    <row r="111" spans="2:8" ht="15" customHeight="1">
      <c r="B111" s="1" t="s">
        <v>1</v>
      </c>
      <c r="C111" s="62">
        <f>+'[1]Mod_1Miss_10 spese in conto cap'!$CE$15</f>
        <v>42614968.149999999</v>
      </c>
      <c r="D111" s="62">
        <f>+'[1]Mod_1Miss_10 spese in conto cap'!$CE$20</f>
        <v>0</v>
      </c>
      <c r="E111" s="62">
        <f t="shared" si="19"/>
        <v>5527032.2300000004</v>
      </c>
      <c r="F111" s="4">
        <f t="shared" ref="F111:F115" si="20">SUM(C111:E111)</f>
        <v>48142000.379999995</v>
      </c>
    </row>
    <row r="112" spans="2:8" ht="15" customHeight="1">
      <c r="B112" s="1" t="s">
        <v>2</v>
      </c>
      <c r="C112" s="62">
        <f>+'[1]Mod_1Miss_10 spese in conto cap'!$CF$15</f>
        <v>3714448.83</v>
      </c>
      <c r="D112" s="62">
        <f>+'[1]Mod_1Miss_10 spese in conto cap'!$CF$20</f>
        <v>0</v>
      </c>
      <c r="E112" s="62">
        <f t="shared" si="19"/>
        <v>10401.73</v>
      </c>
      <c r="F112" s="4">
        <f t="shared" si="20"/>
        <v>3724850.56</v>
      </c>
    </row>
    <row r="113" spans="2:6" ht="15" customHeight="1">
      <c r="B113" s="1" t="s">
        <v>3</v>
      </c>
      <c r="C113" s="62">
        <f>+'[1]Mod_1Miss_10 spese in conto cap'!$CG$15</f>
        <v>0</v>
      </c>
      <c r="D113" s="62">
        <f>+'[1]Mod_1Miss_10 spese in conto cap'!$CG$20</f>
        <v>0</v>
      </c>
      <c r="E113" s="62">
        <f t="shared" si="19"/>
        <v>70000</v>
      </c>
      <c r="F113" s="4">
        <f t="shared" si="20"/>
        <v>70000</v>
      </c>
    </row>
    <row r="114" spans="2:6" ht="15" customHeight="1">
      <c r="B114" s="1" t="s">
        <v>4</v>
      </c>
      <c r="C114" s="62">
        <f>+'[1]Mod_1Miss_10 spese in conto cap'!$CH$15</f>
        <v>34489744.780000001</v>
      </c>
      <c r="D114" s="62">
        <f>+'[1]Mod_1Miss_10 spese in conto cap'!$CH$20</f>
        <v>98230</v>
      </c>
      <c r="E114" s="62">
        <f t="shared" si="19"/>
        <v>27233674.610000003</v>
      </c>
      <c r="F114" s="4">
        <f t="shared" si="20"/>
        <v>61821649.390000001</v>
      </c>
    </row>
    <row r="115" spans="2:6" ht="15" customHeight="1" thickBot="1">
      <c r="B115" s="1" t="s">
        <v>48</v>
      </c>
      <c r="C115" s="76">
        <f>+'[1]Mod_1Miss_10 spese in conto cap'!$CI$15</f>
        <v>0</v>
      </c>
      <c r="D115" s="76">
        <f>+'[1]Mod_1Miss_10 spese in conto cap'!$CI$20</f>
        <v>0</v>
      </c>
      <c r="E115" s="76">
        <f t="shared" si="19"/>
        <v>273605721.92000002</v>
      </c>
      <c r="F115" s="4">
        <f t="shared" si="20"/>
        <v>273605721.92000002</v>
      </c>
    </row>
    <row r="116" spans="2:6" ht="16.5" thickBot="1">
      <c r="B116" s="5" t="s">
        <v>8</v>
      </c>
      <c r="C116" s="6">
        <f>+'[1]Mod_1Miss_10 spese in conto cap'!$CJ$15</f>
        <v>214387320.79000002</v>
      </c>
      <c r="D116" s="6">
        <f>+'[1]Mod_1Miss_10 spese in conto cap'!$CJ$20</f>
        <v>98230</v>
      </c>
      <c r="E116" s="6">
        <f t="shared" si="19"/>
        <v>332304617.49000001</v>
      </c>
      <c r="F116" s="6">
        <f t="shared" ref="F116" si="21">SUM(F110:F115)</f>
        <v>546790168.27999997</v>
      </c>
    </row>
    <row r="117" spans="2:6">
      <c r="F117" s="7" t="s">
        <v>9</v>
      </c>
    </row>
    <row r="118" spans="2:6">
      <c r="B118" s="22" t="s">
        <v>73</v>
      </c>
      <c r="C118" s="23"/>
      <c r="D118" s="23"/>
      <c r="E118" s="23"/>
      <c r="F118" s="23"/>
    </row>
    <row r="119" spans="2:6" ht="36.75" customHeight="1">
      <c r="B119" s="21" t="s">
        <v>19</v>
      </c>
      <c r="C119" s="3" t="s">
        <v>5</v>
      </c>
      <c r="D119" s="3" t="s">
        <v>6</v>
      </c>
      <c r="E119" s="3" t="s">
        <v>7</v>
      </c>
      <c r="F119" s="3" t="s">
        <v>10</v>
      </c>
    </row>
    <row r="120" spans="2:6" ht="15" customHeight="1">
      <c r="B120" s="1" t="s">
        <v>0</v>
      </c>
      <c r="C120" s="62">
        <f t="shared" ref="C120:E125" si="22">SUM(C100+C110)</f>
        <v>231373590.57999998</v>
      </c>
      <c r="D120" s="62">
        <f t="shared" si="22"/>
        <v>77693103.519999996</v>
      </c>
      <c r="E120" s="62">
        <f t="shared" si="22"/>
        <v>34685556.730000004</v>
      </c>
      <c r="F120" s="4">
        <f>SUM(C120:E120)</f>
        <v>343752250.82999998</v>
      </c>
    </row>
    <row r="121" spans="2:6" ht="15" customHeight="1">
      <c r="B121" s="1" t="s">
        <v>1</v>
      </c>
      <c r="C121" s="62">
        <f t="shared" si="22"/>
        <v>177121988.03999999</v>
      </c>
      <c r="D121" s="62">
        <f t="shared" si="22"/>
        <v>58560907.340000004</v>
      </c>
      <c r="E121" s="62">
        <f t="shared" si="22"/>
        <v>121211985.90000001</v>
      </c>
      <c r="F121" s="4">
        <f t="shared" ref="F121:F125" si="23">SUM(C121:E121)</f>
        <v>356894881.27999997</v>
      </c>
    </row>
    <row r="122" spans="2:6" ht="15" customHeight="1">
      <c r="B122" s="1" t="s">
        <v>2</v>
      </c>
      <c r="C122" s="62">
        <f t="shared" si="22"/>
        <v>24531172.619999997</v>
      </c>
      <c r="D122" s="62">
        <f t="shared" si="22"/>
        <v>22736260.729999997</v>
      </c>
      <c r="E122" s="62">
        <f t="shared" si="22"/>
        <v>15582850.600000001</v>
      </c>
      <c r="F122" s="4">
        <f t="shared" si="23"/>
        <v>62850283.949999996</v>
      </c>
    </row>
    <row r="123" spans="2:6" ht="15" customHeight="1">
      <c r="B123" s="1" t="s">
        <v>3</v>
      </c>
      <c r="C123" s="62">
        <f t="shared" si="22"/>
        <v>2159839.04</v>
      </c>
      <c r="D123" s="62">
        <f t="shared" si="22"/>
        <v>2811383.42</v>
      </c>
      <c r="E123" s="62">
        <f t="shared" si="22"/>
        <v>27759447.530000001</v>
      </c>
      <c r="F123" s="4">
        <f t="shared" si="23"/>
        <v>32730669.990000002</v>
      </c>
    </row>
    <row r="124" spans="2:6" ht="15" customHeight="1">
      <c r="B124" s="1" t="s">
        <v>4</v>
      </c>
      <c r="C124" s="62">
        <f t="shared" si="22"/>
        <v>635839273.52999997</v>
      </c>
      <c r="D124" s="62">
        <f t="shared" si="22"/>
        <v>102367133.69</v>
      </c>
      <c r="E124" s="62">
        <f t="shared" si="22"/>
        <v>292826169.54000002</v>
      </c>
      <c r="F124" s="4">
        <f t="shared" si="23"/>
        <v>1031032576.76</v>
      </c>
    </row>
    <row r="125" spans="2:6" ht="15" customHeight="1" thickBot="1">
      <c r="B125" s="1" t="s">
        <v>48</v>
      </c>
      <c r="C125" s="62">
        <f t="shared" si="22"/>
        <v>17639471.120000001</v>
      </c>
      <c r="D125" s="62">
        <f t="shared" si="22"/>
        <v>23305123.119999997</v>
      </c>
      <c r="E125" s="62">
        <f t="shared" si="22"/>
        <v>708037034.73000002</v>
      </c>
      <c r="F125" s="4">
        <f t="shared" si="23"/>
        <v>748981628.97000003</v>
      </c>
    </row>
    <row r="126" spans="2:6" ht="16.5" thickBot="1">
      <c r="B126" s="5" t="s">
        <v>8</v>
      </c>
      <c r="C126" s="6">
        <f>SUM(C120:C125)</f>
        <v>1088665334.9299998</v>
      </c>
      <c r="D126" s="6">
        <f t="shared" ref="D126" si="24">SUM(D120:D125)</f>
        <v>287473911.81999999</v>
      </c>
      <c r="E126" s="6">
        <f>SUM(E120:E125)</f>
        <v>1200103045.03</v>
      </c>
      <c r="F126" s="6">
        <f>SUM(F120:F125)</f>
        <v>2576242291.7799997</v>
      </c>
    </row>
    <row r="127" spans="2:6">
      <c r="C127" s="53"/>
      <c r="D127" s="7"/>
      <c r="E127" s="7"/>
    </row>
    <row r="128" spans="2:6">
      <c r="C128" s="53"/>
      <c r="E128" s="7"/>
    </row>
    <row r="129" spans="3:5">
      <c r="C129" s="53"/>
      <c r="E129" s="7"/>
    </row>
    <row r="130" spans="3:5">
      <c r="C130" s="53"/>
      <c r="E130" s="7"/>
    </row>
    <row r="131" spans="3:5">
      <c r="C131" s="53"/>
      <c r="E131" s="7"/>
    </row>
  </sheetData>
  <mergeCells count="16">
    <mergeCell ref="B108:F108"/>
    <mergeCell ref="B77:F77"/>
    <mergeCell ref="B87:F87"/>
    <mergeCell ref="B97:F97"/>
    <mergeCell ref="B98:F98"/>
    <mergeCell ref="B1:F2"/>
    <mergeCell ref="B66:F66"/>
    <mergeCell ref="B67:F67"/>
    <mergeCell ref="B56:F56"/>
    <mergeCell ref="B46:F46"/>
    <mergeCell ref="B25:F25"/>
    <mergeCell ref="B35:F35"/>
    <mergeCell ref="B36:F36"/>
    <mergeCell ref="B3:F3"/>
    <mergeCell ref="B5:F5"/>
    <mergeCell ref="B15:F15"/>
  </mergeCells>
  <pageMargins left="0.70866141732283472" right="0.70866141732283472" top="0.94488188976377963" bottom="0.94488188976377963" header="0.31496062992125984" footer="0.31496062992125984"/>
  <pageSetup paperSize="8" scale="99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92"/>
  <sheetViews>
    <sheetView zoomScaleNormal="100" workbookViewId="0"/>
  </sheetViews>
  <sheetFormatPr defaultColWidth="8.85546875" defaultRowHeight="15"/>
  <cols>
    <col min="1" max="1" width="8.85546875" style="17"/>
    <col min="2" max="2" width="50.7109375" style="17" customWidth="1"/>
    <col min="3" max="6" width="20.7109375" style="17" customWidth="1"/>
    <col min="7" max="7" width="20" style="17" customWidth="1"/>
    <col min="8" max="8" width="17.85546875" style="17" customWidth="1"/>
    <col min="9" max="9" width="17" style="17" customWidth="1"/>
    <col min="10" max="10" width="17.140625" style="17" customWidth="1"/>
    <col min="11" max="11" width="17.5703125" style="17" customWidth="1"/>
    <col min="12" max="16384" width="8.85546875" style="17"/>
  </cols>
  <sheetData>
    <row r="1" spans="2:7">
      <c r="B1" s="86" t="s">
        <v>60</v>
      </c>
      <c r="C1" s="86"/>
      <c r="D1" s="86"/>
      <c r="E1" s="86"/>
      <c r="F1" s="86"/>
    </row>
    <row r="2" spans="2:7">
      <c r="B2" s="86"/>
      <c r="C2" s="86"/>
      <c r="D2" s="86"/>
      <c r="E2" s="86"/>
      <c r="F2" s="86"/>
    </row>
    <row r="3" spans="2:7">
      <c r="B3" s="99" t="s">
        <v>61</v>
      </c>
      <c r="C3" s="99"/>
      <c r="D3" s="99"/>
      <c r="E3" s="99"/>
      <c r="F3" s="99"/>
    </row>
    <row r="4" spans="2:7">
      <c r="B4" s="85"/>
      <c r="C4" s="85"/>
      <c r="D4" s="85"/>
      <c r="E4" s="85"/>
      <c r="F4" s="85"/>
    </row>
    <row r="5" spans="2:7">
      <c r="B5" s="100" t="s">
        <v>32</v>
      </c>
      <c r="C5" s="100"/>
      <c r="D5" s="100"/>
      <c r="E5" s="100"/>
      <c r="F5" s="100"/>
    </row>
    <row r="6" spans="2:7" ht="31.5">
      <c r="B6" s="27" t="s">
        <v>52</v>
      </c>
      <c r="C6" s="3" t="s">
        <v>5</v>
      </c>
      <c r="D6" s="3" t="s">
        <v>6</v>
      </c>
      <c r="E6" s="3" t="s">
        <v>7</v>
      </c>
      <c r="F6" s="3" t="s">
        <v>10</v>
      </c>
    </row>
    <row r="7" spans="2:7" ht="15.75">
      <c r="B7" s="1" t="s">
        <v>49</v>
      </c>
      <c r="C7" s="67">
        <f>+'[1]Mod1_Mis.12 spese correnti'!$B$15</f>
        <v>9399009.3900000006</v>
      </c>
      <c r="D7" s="67">
        <f>+'[1]Mod1_Mis.12 spese correnti'!$B$20</f>
        <v>0</v>
      </c>
      <c r="E7" s="67">
        <f>+'[1]Mod1_Mis.12 spese correnti'!$B$29</f>
        <v>1002887.48</v>
      </c>
      <c r="F7" s="18">
        <f>SUM(C7:E7)</f>
        <v>10401896.870000001</v>
      </c>
    </row>
    <row r="8" spans="2:7" ht="16.5" thickBot="1">
      <c r="B8" s="1" t="s">
        <v>23</v>
      </c>
      <c r="C8" s="67">
        <f>+'[1]Mod1_Mis.12 spese correnti'!$C$15</f>
        <v>42587392.410000004</v>
      </c>
      <c r="D8" s="67">
        <f>+'[1]Mod1_Mis.12 spese correnti'!$C$20</f>
        <v>0</v>
      </c>
      <c r="E8" s="67">
        <f>+'[1]Mod1_Mis.12 spese correnti'!$C$29</f>
        <v>679800.52000000211</v>
      </c>
      <c r="F8" s="18">
        <f>SUM(C8:E8)</f>
        <v>43267192.930000007</v>
      </c>
    </row>
    <row r="9" spans="2:7" ht="16.5" thickBot="1">
      <c r="B9" s="5" t="s">
        <v>8</v>
      </c>
      <c r="C9" s="66">
        <f>SUM(C7:C8)</f>
        <v>51986401.800000004</v>
      </c>
      <c r="D9" s="66">
        <f>SUM(D7:D8)</f>
        <v>0</v>
      </c>
      <c r="E9" s="66">
        <f>SUM(E7:E8)</f>
        <v>1682688.0000000021</v>
      </c>
      <c r="F9" s="65">
        <f>SUM(F7:F8)</f>
        <v>53669089.800000012</v>
      </c>
    </row>
    <row r="10" spans="2:7" ht="19.5" customHeight="1">
      <c r="B10" s="96" t="s">
        <v>50</v>
      </c>
      <c r="C10" s="96"/>
      <c r="D10" s="96"/>
      <c r="E10" s="96"/>
      <c r="F10" s="96"/>
      <c r="G10" s="82" t="s">
        <v>9</v>
      </c>
    </row>
    <row r="11" spans="2:7">
      <c r="C11" s="81" t="s">
        <v>9</v>
      </c>
      <c r="G11" s="19"/>
    </row>
    <row r="12" spans="2:7">
      <c r="B12" s="97" t="s">
        <v>33</v>
      </c>
      <c r="C12" s="97"/>
      <c r="D12" s="97"/>
      <c r="E12" s="97"/>
      <c r="F12" s="97"/>
      <c r="G12" s="82"/>
    </row>
    <row r="13" spans="2:7" ht="31.5">
      <c r="B13" s="27" t="s">
        <v>52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7" ht="15.75">
      <c r="B14" s="1" t="s">
        <v>49</v>
      </c>
      <c r="C14" s="67">
        <f>+'[1]Mod1_Mis.12 spese correnti'!$F$15</f>
        <v>171513787.06999999</v>
      </c>
      <c r="D14" s="67">
        <f>+'[1]Mod1_Mis.12 spese correnti'!$F$20</f>
        <v>1117361.77</v>
      </c>
      <c r="E14" s="67">
        <f>+'[1]Mod1_Mis.12 spese correnti'!$F$29</f>
        <v>244951397.76999998</v>
      </c>
      <c r="F14" s="18">
        <f>SUM(C14:E14)</f>
        <v>417582546.61000001</v>
      </c>
    </row>
    <row r="15" spans="2:7" ht="16.5" thickBot="1">
      <c r="B15" s="1" t="s">
        <v>23</v>
      </c>
      <c r="C15" s="67">
        <f>+'[1]Mod1_Mis.12 spese correnti'!$G$15</f>
        <v>184992421.59</v>
      </c>
      <c r="D15" s="67">
        <f>+'[1]Mod1_Mis.12 spese correnti'!$G$20</f>
        <v>1135413.07</v>
      </c>
      <c r="E15" s="67">
        <f>+'[1]Mod1_Mis.12 spese correnti'!$G$29</f>
        <v>60607647.310000002</v>
      </c>
      <c r="F15" s="18">
        <f>SUM(C15:E15)</f>
        <v>246735481.97</v>
      </c>
    </row>
    <row r="16" spans="2:7" ht="16.5" thickBot="1">
      <c r="B16" s="5" t="s">
        <v>8</v>
      </c>
      <c r="C16" s="66">
        <f>SUM(C14:C15)</f>
        <v>356506208.65999997</v>
      </c>
      <c r="D16" s="66">
        <f>SUM(D14:D15)</f>
        <v>2252774.84</v>
      </c>
      <c r="E16" s="66">
        <f>SUM(E14:E15)</f>
        <v>305559045.07999998</v>
      </c>
      <c r="F16" s="65">
        <f>SUM(F14:F15)</f>
        <v>664318028.58000004</v>
      </c>
    </row>
    <row r="17" spans="2:6" ht="13.5" customHeight="1">
      <c r="B17" s="96" t="s">
        <v>50</v>
      </c>
      <c r="C17" s="96"/>
      <c r="D17" s="96"/>
      <c r="E17" s="96"/>
      <c r="F17" s="96"/>
    </row>
    <row r="18" spans="2:6" ht="12.75" customHeight="1"/>
    <row r="19" spans="2:6">
      <c r="B19" s="100" t="s">
        <v>74</v>
      </c>
      <c r="C19" s="100"/>
      <c r="D19" s="100"/>
      <c r="E19" s="100"/>
      <c r="F19" s="100"/>
    </row>
    <row r="20" spans="2:6" ht="31.5">
      <c r="B20" s="27" t="s">
        <v>52</v>
      </c>
      <c r="C20" s="3" t="s">
        <v>5</v>
      </c>
      <c r="D20" s="3" t="s">
        <v>6</v>
      </c>
      <c r="E20" s="3" t="s">
        <v>7</v>
      </c>
      <c r="F20" s="3" t="s">
        <v>10</v>
      </c>
    </row>
    <row r="21" spans="2:6" ht="15.75">
      <c r="B21" s="1" t="s">
        <v>22</v>
      </c>
      <c r="C21" s="67">
        <f t="shared" ref="C21:F22" si="0">SUM(C7,C14)</f>
        <v>180912796.45999998</v>
      </c>
      <c r="D21" s="67">
        <f t="shared" si="0"/>
        <v>1117361.77</v>
      </c>
      <c r="E21" s="67">
        <f t="shared" si="0"/>
        <v>245954285.24999997</v>
      </c>
      <c r="F21" s="18">
        <f t="shared" si="0"/>
        <v>427984443.48000002</v>
      </c>
    </row>
    <row r="22" spans="2:6" ht="16.5" thickBot="1">
      <c r="B22" s="1" t="s">
        <v>23</v>
      </c>
      <c r="C22" s="67">
        <f t="shared" si="0"/>
        <v>227579814</v>
      </c>
      <c r="D22" s="67">
        <f t="shared" si="0"/>
        <v>1135413.07</v>
      </c>
      <c r="E22" s="67">
        <f t="shared" si="0"/>
        <v>61287447.830000006</v>
      </c>
      <c r="F22" s="18">
        <f t="shared" si="0"/>
        <v>290002674.89999998</v>
      </c>
    </row>
    <row r="23" spans="2:6" ht="16.5" thickBot="1">
      <c r="B23" s="5" t="s">
        <v>8</v>
      </c>
      <c r="C23" s="66">
        <f>SUM(C21:C22)</f>
        <v>408492610.45999998</v>
      </c>
      <c r="D23" s="66">
        <f>SUM(D21:D22)</f>
        <v>2252774.84</v>
      </c>
      <c r="E23" s="66">
        <f>SUM(E21:E22)</f>
        <v>307241733.07999998</v>
      </c>
      <c r="F23" s="65">
        <f>SUM(F21:F22)</f>
        <v>717987118.38</v>
      </c>
    </row>
    <row r="24" spans="2:6">
      <c r="B24" s="96" t="s">
        <v>50</v>
      </c>
      <c r="C24" s="96"/>
      <c r="D24" s="96"/>
      <c r="E24" s="96"/>
      <c r="F24" s="96"/>
    </row>
    <row r="25" spans="2:6" ht="15.75">
      <c r="B25" s="24"/>
      <c r="C25" s="25"/>
      <c r="D25" s="25"/>
      <c r="E25" s="25"/>
      <c r="F25" s="25"/>
    </row>
    <row r="26" spans="2:6">
      <c r="B26" s="100" t="s">
        <v>11</v>
      </c>
      <c r="C26" s="100"/>
      <c r="D26" s="100"/>
      <c r="E26" s="100"/>
      <c r="F26" s="100"/>
    </row>
    <row r="27" spans="2:6" ht="31.5">
      <c r="B27" s="27" t="s">
        <v>52</v>
      </c>
      <c r="C27" s="3" t="s">
        <v>5</v>
      </c>
      <c r="D27" s="3" t="s">
        <v>6</v>
      </c>
      <c r="E27" s="3" t="s">
        <v>7</v>
      </c>
      <c r="F27" s="3" t="s">
        <v>10</v>
      </c>
    </row>
    <row r="28" spans="2:6" ht="15.75">
      <c r="B28" s="1" t="s">
        <v>49</v>
      </c>
      <c r="C28" s="67">
        <f>+'[1]Mod1_Mis.12 spese correnti'!$N$15</f>
        <v>6491147.9199999999</v>
      </c>
      <c r="D28" s="67">
        <f>+'[1]Mod1_Mis.12 spese correnti'!$N$20</f>
        <v>0</v>
      </c>
      <c r="E28" s="67">
        <f>+'[1]Mod1_Mis.12 spese correnti'!$N$29</f>
        <v>852472.91</v>
      </c>
      <c r="F28" s="18">
        <f>SUM(C28:E28)</f>
        <v>7343620.8300000001</v>
      </c>
    </row>
    <row r="29" spans="2:6" ht="16.5" thickBot="1">
      <c r="B29" s="1" t="s">
        <v>23</v>
      </c>
      <c r="C29" s="67">
        <f>+'[1]Mod1_Mis.12 spese correnti'!$O$15</f>
        <v>4299028.8800000008</v>
      </c>
      <c r="D29" s="67">
        <f>+'[1]Mod1_Mis.12 spese correnti'!$O$20</f>
        <v>0</v>
      </c>
      <c r="E29" s="67">
        <f>+'[1]Mod1_Mis.12 spese correnti'!$O$29</f>
        <v>572474.12999999884</v>
      </c>
      <c r="F29" s="18">
        <f>SUM(C29:E29)</f>
        <v>4871503.01</v>
      </c>
    </row>
    <row r="30" spans="2:6" ht="16.5" thickBot="1">
      <c r="B30" s="5" t="s">
        <v>8</v>
      </c>
      <c r="C30" s="66">
        <f>SUM(C28:C29)</f>
        <v>10790176.800000001</v>
      </c>
      <c r="D30" s="66">
        <f>SUM(D28:D29)</f>
        <v>0</v>
      </c>
      <c r="E30" s="66">
        <f>SUM(E28:E29)</f>
        <v>1424947.0399999989</v>
      </c>
      <c r="F30" s="65">
        <f>SUM(F28:F29)</f>
        <v>12215123.84</v>
      </c>
    </row>
    <row r="31" spans="2:6">
      <c r="B31" s="96" t="s">
        <v>50</v>
      </c>
      <c r="C31" s="96"/>
      <c r="D31" s="96"/>
      <c r="E31" s="96"/>
      <c r="F31" s="96"/>
    </row>
    <row r="33" spans="2:6">
      <c r="B33" s="97" t="s">
        <v>34</v>
      </c>
      <c r="C33" s="97"/>
      <c r="D33" s="97"/>
      <c r="E33" s="97"/>
      <c r="F33" s="97"/>
    </row>
    <row r="34" spans="2:6" ht="31.5">
      <c r="B34" s="27" t="s">
        <v>52</v>
      </c>
      <c r="C34" s="3" t="s">
        <v>5</v>
      </c>
      <c r="D34" s="3" t="s">
        <v>6</v>
      </c>
      <c r="E34" s="3" t="s">
        <v>7</v>
      </c>
      <c r="F34" s="3" t="s">
        <v>10</v>
      </c>
    </row>
    <row r="35" spans="2:6" ht="15.75">
      <c r="B35" s="1" t="s">
        <v>49</v>
      </c>
      <c r="C35" s="67">
        <f>+'[1]Mod1_Mis.12 spese correnti'!$R$15</f>
        <v>142196375.11000001</v>
      </c>
      <c r="D35" s="67">
        <f>+'[1]Mod1_Mis.12 spese correnti'!$R$20</f>
        <v>1117361.77</v>
      </c>
      <c r="E35" s="67">
        <f>+'[1]Mod1_Mis.12 spese correnti'!$R$29</f>
        <v>223665491.10000002</v>
      </c>
      <c r="F35" s="18">
        <f>SUM(C35:E35)</f>
        <v>366979227.98000002</v>
      </c>
    </row>
    <row r="36" spans="2:6" ht="16.5" thickBot="1">
      <c r="B36" s="1" t="s">
        <v>23</v>
      </c>
      <c r="C36" s="67">
        <f>+'[1]Mod1_Mis.12 spese correnti'!$S$15</f>
        <v>133191648.02</v>
      </c>
      <c r="D36" s="67">
        <f>+'[1]Mod1_Mis.12 spese correnti'!$S$20</f>
        <v>1115413.07</v>
      </c>
      <c r="E36" s="67">
        <f>+'[1]Mod1_Mis.12 spese correnti'!$S$29</f>
        <v>48245282.310000002</v>
      </c>
      <c r="F36" s="18">
        <f>SUM(C36:E36)</f>
        <v>182552343.40000001</v>
      </c>
    </row>
    <row r="37" spans="2:6" ht="16.5" thickBot="1">
      <c r="B37" s="5" t="s">
        <v>8</v>
      </c>
      <c r="C37" s="66">
        <f>SUM(C35:C36)</f>
        <v>275388023.13</v>
      </c>
      <c r="D37" s="66">
        <f>SUM(D35:D36)</f>
        <v>2232774.84</v>
      </c>
      <c r="E37" s="66">
        <f>SUM(E35:E36)</f>
        <v>271910773.41000003</v>
      </c>
      <c r="F37" s="65">
        <f>SUM(F35:F36)</f>
        <v>549531571.38</v>
      </c>
    </row>
    <row r="38" spans="2:6">
      <c r="B38" s="96" t="s">
        <v>50</v>
      </c>
      <c r="C38" s="96"/>
      <c r="D38" s="96"/>
      <c r="E38" s="96"/>
      <c r="F38" s="96"/>
    </row>
    <row r="40" spans="2:6">
      <c r="B40" s="97" t="s">
        <v>75</v>
      </c>
      <c r="C40" s="97"/>
      <c r="D40" s="97"/>
      <c r="E40" s="97"/>
      <c r="F40" s="97"/>
    </row>
    <row r="41" spans="2:6" ht="31.5">
      <c r="B41" s="27" t="s">
        <v>52</v>
      </c>
      <c r="C41" s="3" t="s">
        <v>5</v>
      </c>
      <c r="D41" s="3" t="s">
        <v>6</v>
      </c>
      <c r="E41" s="3" t="s">
        <v>7</v>
      </c>
      <c r="F41" s="3" t="s">
        <v>10</v>
      </c>
    </row>
    <row r="42" spans="2:6" ht="15.75">
      <c r="B42" s="1" t="s">
        <v>49</v>
      </c>
      <c r="C42" s="67">
        <f>SUM(C28,C35)</f>
        <v>148687523.03</v>
      </c>
      <c r="D42" s="67">
        <f t="shared" ref="D42:E42" si="1">SUM(D28,D35)</f>
        <v>1117361.77</v>
      </c>
      <c r="E42" s="67">
        <f t="shared" si="1"/>
        <v>224517964.01000002</v>
      </c>
      <c r="F42" s="18">
        <f>SUM(C42:E42)</f>
        <v>374322848.81000006</v>
      </c>
    </row>
    <row r="43" spans="2:6" ht="16.5" thickBot="1">
      <c r="B43" s="1" t="s">
        <v>23</v>
      </c>
      <c r="C43" s="67">
        <f>SUM(C29,C36)</f>
        <v>137490676.90000001</v>
      </c>
      <c r="D43" s="67">
        <f t="shared" ref="D43:E43" si="2">SUM(D29,D36)</f>
        <v>1115413.07</v>
      </c>
      <c r="E43" s="67">
        <f t="shared" si="2"/>
        <v>48817756.439999998</v>
      </c>
      <c r="F43" s="18">
        <f>SUM(C43:E43)</f>
        <v>187423846.41</v>
      </c>
    </row>
    <row r="44" spans="2:6" ht="16.5" thickBot="1">
      <c r="B44" s="5" t="s">
        <v>8</v>
      </c>
      <c r="C44" s="66">
        <f>SUM(C42:C43)</f>
        <v>286178199.93000001</v>
      </c>
      <c r="D44" s="66">
        <f>SUM(D42:D43)</f>
        <v>2232774.84</v>
      </c>
      <c r="E44" s="66">
        <f>SUM(E42:E43)</f>
        <v>273335720.45000005</v>
      </c>
      <c r="F44" s="65">
        <f>SUM(F42:F43)</f>
        <v>561746695.22000003</v>
      </c>
    </row>
    <row r="45" spans="2:6">
      <c r="B45" s="96" t="s">
        <v>50</v>
      </c>
      <c r="C45" s="96"/>
      <c r="D45" s="96"/>
      <c r="E45" s="96"/>
      <c r="F45" s="96"/>
    </row>
    <row r="46" spans="2:6" ht="15.75">
      <c r="B46" s="24"/>
      <c r="C46" s="25"/>
      <c r="D46" s="25"/>
      <c r="E46" s="25"/>
      <c r="F46" s="25"/>
    </row>
    <row r="47" spans="2:6">
      <c r="B47" s="97" t="s">
        <v>35</v>
      </c>
      <c r="C47" s="97"/>
      <c r="D47" s="97"/>
      <c r="E47" s="97"/>
      <c r="F47" s="97"/>
    </row>
    <row r="48" spans="2:6" ht="31.5">
      <c r="B48" s="27" t="s">
        <v>52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6" ht="15.75">
      <c r="B49" s="1" t="s">
        <v>49</v>
      </c>
      <c r="C49" s="67">
        <f>+'[1]Mod1_Mis.12 spese correnti'!$Z$15</f>
        <v>1175288.9799999995</v>
      </c>
      <c r="D49" s="67">
        <f>+'[1]Mod1_Mis.12 spese correnti'!$Z$20</f>
        <v>0</v>
      </c>
      <c r="E49" s="67">
        <f>+'[1]Mod1_Mis.12 spese correnti'!$Z$29</f>
        <v>59981.73</v>
      </c>
      <c r="F49" s="18">
        <f>SUM(C49:E49)</f>
        <v>1235270.7099999995</v>
      </c>
    </row>
    <row r="50" spans="2:6" ht="16.5" thickBot="1">
      <c r="B50" s="1" t="s">
        <v>23</v>
      </c>
      <c r="C50" s="67">
        <f>+'[1]Mod1_Mis.12 spese correnti'!$AA$15</f>
        <v>1161332.58</v>
      </c>
      <c r="D50" s="67">
        <f>+'[1]Mod1_Mis.12 spese correnti'!$AA$20</f>
        <v>40000</v>
      </c>
      <c r="E50" s="67">
        <f>+'[1]Mod1_Mis.12 spese correnti'!$AA$29</f>
        <v>12806.14</v>
      </c>
      <c r="F50" s="18">
        <f>SUM(C50:E50)</f>
        <v>1214138.72</v>
      </c>
    </row>
    <row r="51" spans="2:6" ht="16.5" thickBot="1">
      <c r="B51" s="5" t="s">
        <v>8</v>
      </c>
      <c r="C51" s="66">
        <f>SUM(C49:C50)</f>
        <v>2336621.5599999996</v>
      </c>
      <c r="D51" s="66">
        <f>SUM(D49:D50)</f>
        <v>40000</v>
      </c>
      <c r="E51" s="66">
        <f>SUM(E49:E50)</f>
        <v>72787.87</v>
      </c>
      <c r="F51" s="65">
        <f>SUM(F49:F50)</f>
        <v>2449409.4299999997</v>
      </c>
    </row>
    <row r="52" spans="2:6">
      <c r="B52" s="96" t="s">
        <v>50</v>
      </c>
      <c r="C52" s="96"/>
      <c r="D52" s="96"/>
      <c r="E52" s="96"/>
      <c r="F52" s="96"/>
    </row>
    <row r="54" spans="2:6">
      <c r="B54" s="97" t="s">
        <v>36</v>
      </c>
      <c r="C54" s="97"/>
      <c r="D54" s="97"/>
      <c r="E54" s="97"/>
      <c r="F54" s="97"/>
    </row>
    <row r="55" spans="2:6" ht="31.5">
      <c r="B55" s="27" t="s">
        <v>52</v>
      </c>
      <c r="C55" s="3" t="s">
        <v>5</v>
      </c>
      <c r="D55" s="3" t="s">
        <v>6</v>
      </c>
      <c r="E55" s="3" t="s">
        <v>7</v>
      </c>
      <c r="F55" s="3" t="s">
        <v>10</v>
      </c>
    </row>
    <row r="56" spans="2:6" ht="15.75">
      <c r="B56" s="1" t="s">
        <v>49</v>
      </c>
      <c r="C56" s="67">
        <f>+'[1]Mod1_Mis.12 spese correnti'!$AD$15</f>
        <v>12559082.870000001</v>
      </c>
      <c r="D56" s="67">
        <f>+'[1]Mod1_Mis.12 spese correnti'!$AD$20</f>
        <v>56366.17</v>
      </c>
      <c r="E56" s="67">
        <f>+'[1]Mod1_Mis.12 spese correnti'!$AD$29</f>
        <v>16400588.510000002</v>
      </c>
      <c r="F56" s="18">
        <f>SUM(C56:E56)</f>
        <v>29016037.550000004</v>
      </c>
    </row>
    <row r="57" spans="2:6" ht="16.5" thickBot="1">
      <c r="B57" s="1" t="s">
        <v>23</v>
      </c>
      <c r="C57" s="67">
        <f>+'[1]Mod1_Mis.12 spese correnti'!$AE$15</f>
        <v>40265035.539999999</v>
      </c>
      <c r="D57" s="67">
        <f>+'[1]Mod1_Mis.12 spese correnti'!$AE$20</f>
        <v>2389387.4500000002</v>
      </c>
      <c r="E57" s="67">
        <f>+'[1]Mod1_Mis.12 spese correnti'!$AE$29</f>
        <v>8404096.540000001</v>
      </c>
      <c r="F57" s="18">
        <f>SUM(C57:E57)</f>
        <v>51058519.530000001</v>
      </c>
    </row>
    <row r="58" spans="2:6" ht="16.5" thickBot="1">
      <c r="B58" s="5" t="s">
        <v>8</v>
      </c>
      <c r="C58" s="66">
        <f>SUM(C56:C57)</f>
        <v>52824118.409999996</v>
      </c>
      <c r="D58" s="66">
        <f>SUM(D56:D57)</f>
        <v>2445753.62</v>
      </c>
      <c r="E58" s="66">
        <f>SUM(E56:E57)</f>
        <v>24804685.050000004</v>
      </c>
      <c r="F58" s="65">
        <f>SUM(F56:F57)</f>
        <v>80074557.080000013</v>
      </c>
    </row>
    <row r="59" spans="2:6">
      <c r="B59" s="96" t="s">
        <v>50</v>
      </c>
      <c r="C59" s="96"/>
      <c r="D59" s="96"/>
      <c r="E59" s="96"/>
      <c r="F59" s="96"/>
    </row>
    <row r="61" spans="2:6">
      <c r="B61" s="97" t="s">
        <v>76</v>
      </c>
      <c r="C61" s="97"/>
      <c r="D61" s="97"/>
      <c r="E61" s="97"/>
      <c r="F61" s="97"/>
    </row>
    <row r="62" spans="2:6" ht="31.5">
      <c r="B62" s="27" t="s">
        <v>52</v>
      </c>
      <c r="C62" s="3" t="s">
        <v>5</v>
      </c>
      <c r="D62" s="3" t="s">
        <v>6</v>
      </c>
      <c r="E62" s="3" t="s">
        <v>7</v>
      </c>
      <c r="F62" s="3" t="s">
        <v>10</v>
      </c>
    </row>
    <row r="63" spans="2:6" ht="15.75">
      <c r="B63" s="1" t="s">
        <v>49</v>
      </c>
      <c r="C63" s="67">
        <f>SUM(C49,C56)</f>
        <v>13734371.850000001</v>
      </c>
      <c r="D63" s="67">
        <f t="shared" ref="D63:E63" si="3">SUM(D49,D56)</f>
        <v>56366.17</v>
      </c>
      <c r="E63" s="67">
        <f t="shared" si="3"/>
        <v>16460570.240000002</v>
      </c>
      <c r="F63" s="18">
        <f>SUM(C63:E63)</f>
        <v>30251308.260000005</v>
      </c>
    </row>
    <row r="64" spans="2:6" ht="16.5" thickBot="1">
      <c r="B64" s="1" t="s">
        <v>23</v>
      </c>
      <c r="C64" s="67">
        <f>SUM(C50,C57)</f>
        <v>41426368.119999997</v>
      </c>
      <c r="D64" s="67">
        <f t="shared" ref="D64:E64" si="4">SUM(D50,D57)</f>
        <v>2429387.4500000002</v>
      </c>
      <c r="E64" s="67">
        <f t="shared" si="4"/>
        <v>8416902.6800000016</v>
      </c>
      <c r="F64" s="18">
        <f>SUM(C64:E64)</f>
        <v>52272658.25</v>
      </c>
    </row>
    <row r="65" spans="2:10" ht="16.5" thickBot="1">
      <c r="B65" s="5" t="s">
        <v>8</v>
      </c>
      <c r="C65" s="66">
        <f>SUM(C63:C64)</f>
        <v>55160739.969999999</v>
      </c>
      <c r="D65" s="66">
        <f>SUM(D63:D64)</f>
        <v>2485753.62</v>
      </c>
      <c r="E65" s="66">
        <f>SUM(E63:E64)</f>
        <v>24877472.920000002</v>
      </c>
      <c r="F65" s="65">
        <f>SUM(F63:F64)</f>
        <v>82523966.510000005</v>
      </c>
    </row>
    <row r="66" spans="2:10">
      <c r="B66" s="96" t="s">
        <v>50</v>
      </c>
      <c r="C66" s="96"/>
      <c r="D66" s="96"/>
      <c r="E66" s="96"/>
      <c r="F66" s="96"/>
    </row>
    <row r="67" spans="2:10" ht="15.75">
      <c r="B67" s="24"/>
      <c r="C67" s="25"/>
      <c r="D67" s="25"/>
      <c r="E67" s="25"/>
      <c r="F67" s="25"/>
    </row>
    <row r="68" spans="2:10">
      <c r="B68" s="97" t="s">
        <v>37</v>
      </c>
      <c r="C68" s="97"/>
      <c r="D68" s="97"/>
      <c r="E68" s="97"/>
      <c r="F68" s="97"/>
    </row>
    <row r="69" spans="2:10" ht="31.5">
      <c r="B69" s="27" t="s">
        <v>52</v>
      </c>
      <c r="C69" s="3" t="s">
        <v>5</v>
      </c>
      <c r="D69" s="3" t="s">
        <v>6</v>
      </c>
      <c r="E69" s="3" t="s">
        <v>7</v>
      </c>
      <c r="F69" s="3" t="s">
        <v>10</v>
      </c>
    </row>
    <row r="70" spans="2:10" ht="15.75">
      <c r="B70" s="1" t="s">
        <v>49</v>
      </c>
      <c r="C70" s="67">
        <f>+'[1]Mod1_Mis.12 spese correnti'!$AL$15</f>
        <v>7666436.8999999994</v>
      </c>
      <c r="D70" s="67">
        <f>+'[1]Mod1_Mis.12 spese correnti'!$AL$20</f>
        <v>0</v>
      </c>
      <c r="E70" s="67">
        <f>+'[1]Mod1_Mis.12 spese correnti'!$AL$29</f>
        <v>912454.64</v>
      </c>
      <c r="F70" s="18">
        <f>SUM(C70:E70)</f>
        <v>8578891.5399999991</v>
      </c>
      <c r="G70" s="19"/>
      <c r="H70" s="19"/>
      <c r="I70" s="19"/>
      <c r="J70" s="19"/>
    </row>
    <row r="71" spans="2:10" ht="16.5" thickBot="1">
      <c r="B71" s="1" t="s">
        <v>23</v>
      </c>
      <c r="C71" s="67">
        <f>+'[1]Mod1_Mis.12 spese correnti'!$AM$15</f>
        <v>5460361.4600000009</v>
      </c>
      <c r="D71" s="67">
        <f>+'[1]Mod1_Mis.12 spese correnti'!$AM$20</f>
        <v>40000</v>
      </c>
      <c r="E71" s="67">
        <f>+'[1]Mod1_Mis.12 spese correnti'!$AM$29</f>
        <v>585280.26999999885</v>
      </c>
      <c r="F71" s="18">
        <f>SUM(C71:E71)</f>
        <v>6085641.7299999995</v>
      </c>
      <c r="G71" s="19"/>
      <c r="H71" s="19"/>
      <c r="I71" s="19"/>
      <c r="J71" s="19"/>
    </row>
    <row r="72" spans="2:10" ht="16.5" thickBot="1">
      <c r="B72" s="5" t="s">
        <v>8</v>
      </c>
      <c r="C72" s="66">
        <f>SUM(C70:C71)</f>
        <v>13126798.359999999</v>
      </c>
      <c r="D72" s="66">
        <f>SUM(D70:D71)</f>
        <v>40000</v>
      </c>
      <c r="E72" s="66">
        <f>SUM(E70:E71)</f>
        <v>1497734.9099999988</v>
      </c>
      <c r="F72" s="65">
        <f>SUM(F70:F71)</f>
        <v>14664533.27</v>
      </c>
      <c r="G72" s="19"/>
      <c r="H72" s="19"/>
      <c r="I72" s="19"/>
      <c r="J72" s="19"/>
    </row>
    <row r="73" spans="2:10">
      <c r="B73" s="96" t="s">
        <v>50</v>
      </c>
      <c r="C73" s="96"/>
      <c r="D73" s="96"/>
      <c r="E73" s="96"/>
      <c r="F73" s="96"/>
    </row>
    <row r="75" spans="2:10" ht="33.75" customHeight="1">
      <c r="B75" s="98" t="s">
        <v>38</v>
      </c>
      <c r="C75" s="98"/>
      <c r="D75" s="98"/>
      <c r="E75" s="98"/>
      <c r="F75" s="98"/>
    </row>
    <row r="76" spans="2:10" ht="31.5">
      <c r="B76" s="27" t="s">
        <v>52</v>
      </c>
      <c r="C76" s="3" t="s">
        <v>5</v>
      </c>
      <c r="D76" s="3" t="s">
        <v>6</v>
      </c>
      <c r="E76" s="3" t="s">
        <v>7</v>
      </c>
      <c r="F76" s="3" t="s">
        <v>10</v>
      </c>
    </row>
    <row r="77" spans="2:10" ht="15.75">
      <c r="B77" s="1" t="s">
        <v>49</v>
      </c>
      <c r="C77" s="67">
        <f>+'[1]Mod1_Mis.12 spese correnti'!$AP$15</f>
        <v>154755457.98000002</v>
      </c>
      <c r="D77" s="67">
        <f>+'[1]Mod1_Mis.12 spese correnti'!$AP$20</f>
        <v>1173727.94</v>
      </c>
      <c r="E77" s="67">
        <f>+'[1]Mod1_Mis.12 spese correnti'!$AP$29</f>
        <v>240066079.61000001</v>
      </c>
      <c r="F77" s="18">
        <f>SUM(C77:E77)</f>
        <v>395995265.53000003</v>
      </c>
      <c r="G77" s="19"/>
      <c r="H77" s="19"/>
      <c r="I77" s="19"/>
      <c r="J77" s="19"/>
    </row>
    <row r="78" spans="2:10" ht="16.5" thickBot="1">
      <c r="B78" s="1" t="s">
        <v>23</v>
      </c>
      <c r="C78" s="67">
        <f>+'[1]Mod1_Mis.12 spese correnti'!$AQ$15</f>
        <v>173456683.56</v>
      </c>
      <c r="D78" s="67">
        <f>+'[1]Mod1_Mis.12 spese correnti'!$AQ$20</f>
        <v>3504800.52</v>
      </c>
      <c r="E78" s="67">
        <f>+'[1]Mod1_Mis.12 spese correnti'!$AQ$29</f>
        <v>56649378.850000001</v>
      </c>
      <c r="F78" s="18">
        <f>SUM(C78:E78)</f>
        <v>233610862.93000001</v>
      </c>
      <c r="G78" s="19"/>
      <c r="H78" s="19"/>
      <c r="I78" s="19"/>
      <c r="J78" s="19"/>
    </row>
    <row r="79" spans="2:10" ht="16.5" thickBot="1">
      <c r="B79" s="5" t="s">
        <v>8</v>
      </c>
      <c r="C79" s="66">
        <f>SUM(C77:C78)</f>
        <v>328212141.54000002</v>
      </c>
      <c r="D79" s="66">
        <f>SUM(D77:D78)</f>
        <v>4678528.46</v>
      </c>
      <c r="E79" s="66">
        <f>SUM(E77:E78)</f>
        <v>296715458.46000004</v>
      </c>
      <c r="F79" s="65">
        <f>SUM(F77:F78)</f>
        <v>629606128.46000004</v>
      </c>
      <c r="G79" s="19"/>
      <c r="H79" s="19"/>
      <c r="I79" s="19"/>
      <c r="J79" s="19"/>
    </row>
    <row r="80" spans="2:10">
      <c r="B80" s="96" t="s">
        <v>50</v>
      </c>
      <c r="C80" s="96"/>
      <c r="D80" s="96"/>
      <c r="E80" s="96"/>
      <c r="F80" s="96"/>
    </row>
    <row r="81" spans="2:11">
      <c r="F81" s="19" t="s">
        <v>9</v>
      </c>
    </row>
    <row r="82" spans="2:11">
      <c r="B82" s="97" t="s">
        <v>77</v>
      </c>
      <c r="C82" s="97"/>
      <c r="D82" s="97"/>
      <c r="E82" s="97"/>
      <c r="F82" s="97"/>
    </row>
    <row r="83" spans="2:11" ht="31.5">
      <c r="B83" s="27" t="s">
        <v>52</v>
      </c>
      <c r="C83" s="3" t="s">
        <v>5</v>
      </c>
      <c r="D83" s="3" t="s">
        <v>6</v>
      </c>
      <c r="E83" s="3" t="s">
        <v>7</v>
      </c>
      <c r="F83" s="3" t="s">
        <v>10</v>
      </c>
    </row>
    <row r="84" spans="2:11" ht="15.75">
      <c r="B84" s="1" t="s">
        <v>49</v>
      </c>
      <c r="C84" s="67">
        <f>SUM(C70,C77)</f>
        <v>162421894.88000003</v>
      </c>
      <c r="D84" s="67">
        <f t="shared" ref="D84:E84" si="5">SUM(D70,D77)</f>
        <v>1173727.94</v>
      </c>
      <c r="E84" s="67">
        <f t="shared" si="5"/>
        <v>240978534.25</v>
      </c>
      <c r="F84" s="18">
        <f>SUM(C84:E84)</f>
        <v>404574157.07000005</v>
      </c>
      <c r="G84" s="19"/>
      <c r="H84" s="19"/>
      <c r="I84" s="19"/>
      <c r="J84" s="19"/>
      <c r="K84" s="19"/>
    </row>
    <row r="85" spans="2:11" ht="16.5" thickBot="1">
      <c r="B85" s="1" t="s">
        <v>23</v>
      </c>
      <c r="C85" s="67">
        <f>SUM(C71,C78)</f>
        <v>178917045.02000001</v>
      </c>
      <c r="D85" s="67">
        <f t="shared" ref="D85:E85" si="6">SUM(D71,D78)</f>
        <v>3544800.52</v>
      </c>
      <c r="E85" s="67">
        <f t="shared" si="6"/>
        <v>57234659.119999997</v>
      </c>
      <c r="F85" s="18">
        <f>SUM(C85:E85)</f>
        <v>239696504.66000003</v>
      </c>
      <c r="G85" s="19"/>
      <c r="H85" s="19"/>
      <c r="I85" s="19"/>
      <c r="J85" s="19"/>
      <c r="K85" s="19"/>
    </row>
    <row r="86" spans="2:11" ht="16.5" thickBot="1">
      <c r="B86" s="5" t="s">
        <v>8</v>
      </c>
      <c r="C86" s="66">
        <f>SUM(C84:C85)</f>
        <v>341338939.90000004</v>
      </c>
      <c r="D86" s="66">
        <f t="shared" ref="D86:E86" si="7">SUM(D84:D85)</f>
        <v>4718528.46</v>
      </c>
      <c r="E86" s="66">
        <f t="shared" si="7"/>
        <v>298213193.37</v>
      </c>
      <c r="F86" s="65">
        <f>SUM(F72,F79)</f>
        <v>644270661.73000002</v>
      </c>
      <c r="G86" s="19"/>
      <c r="H86" s="19"/>
      <c r="I86" s="19"/>
      <c r="J86" s="19"/>
      <c r="K86" s="19"/>
    </row>
    <row r="87" spans="2:11">
      <c r="B87" s="96" t="s">
        <v>50</v>
      </c>
      <c r="C87" s="96"/>
      <c r="D87" s="96"/>
      <c r="E87" s="96"/>
      <c r="F87" s="96"/>
    </row>
    <row r="88" spans="2:11">
      <c r="B88" s="20" t="s">
        <v>9</v>
      </c>
      <c r="C88" s="20"/>
      <c r="D88" s="20"/>
      <c r="E88" s="20"/>
      <c r="F88" s="19" t="s">
        <v>9</v>
      </c>
    </row>
    <row r="89" spans="2:11">
      <c r="B89" s="17" t="s">
        <v>9</v>
      </c>
      <c r="C89" s="19" t="s">
        <v>9</v>
      </c>
    </row>
    <row r="90" spans="2:11">
      <c r="C90" s="19" t="s">
        <v>9</v>
      </c>
      <c r="D90" s="19" t="s">
        <v>9</v>
      </c>
      <c r="E90" s="19" t="s">
        <v>9</v>
      </c>
    </row>
    <row r="91" spans="2:11">
      <c r="C91" s="17" t="s">
        <v>9</v>
      </c>
    </row>
    <row r="92" spans="2:11">
      <c r="C92" s="17" t="s">
        <v>9</v>
      </c>
    </row>
  </sheetData>
  <mergeCells count="26">
    <mergeCell ref="B1:F2"/>
    <mergeCell ref="B3:F3"/>
    <mergeCell ref="B5:F5"/>
    <mergeCell ref="B40:F40"/>
    <mergeCell ref="B19:F19"/>
    <mergeCell ref="B26:F26"/>
    <mergeCell ref="B33:F33"/>
    <mergeCell ref="B12:F12"/>
    <mergeCell ref="B10:F10"/>
    <mergeCell ref="B17:F17"/>
    <mergeCell ref="B24:F24"/>
    <mergeCell ref="B31:F31"/>
    <mergeCell ref="B38:F38"/>
    <mergeCell ref="B87:F87"/>
    <mergeCell ref="B45:F45"/>
    <mergeCell ref="B52:F52"/>
    <mergeCell ref="B59:F59"/>
    <mergeCell ref="B66:F66"/>
    <mergeCell ref="B73:F73"/>
    <mergeCell ref="B54:F54"/>
    <mergeCell ref="B47:F47"/>
    <mergeCell ref="B82:F82"/>
    <mergeCell ref="B61:F61"/>
    <mergeCell ref="B68:F68"/>
    <mergeCell ref="B75:F75"/>
    <mergeCell ref="B80:F80"/>
  </mergeCells>
  <pageMargins left="0.70866141732283472" right="0.70866141732283472" top="0.55118110236220474" bottom="0.74803149606299213" header="0.31496062992125984" footer="0.31496062992125984"/>
  <pageSetup paperSize="8" scale="9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F87"/>
  <sheetViews>
    <sheetView zoomScaleNormal="100" workbookViewId="0"/>
  </sheetViews>
  <sheetFormatPr defaultColWidth="8.85546875" defaultRowHeight="15"/>
  <cols>
    <col min="1" max="1" width="8.85546875" style="17"/>
    <col min="2" max="2" width="50.7109375" style="17" customWidth="1"/>
    <col min="3" max="6" width="20.7109375" style="17" customWidth="1"/>
    <col min="7" max="16384" width="8.85546875" style="17"/>
  </cols>
  <sheetData>
    <row r="1" spans="2:6">
      <c r="B1" s="86" t="s">
        <v>62</v>
      </c>
      <c r="C1" s="86"/>
      <c r="D1" s="86"/>
      <c r="E1" s="86"/>
      <c r="F1" s="86"/>
    </row>
    <row r="2" spans="2:6">
      <c r="B2" s="86"/>
      <c r="C2" s="86"/>
      <c r="D2" s="86"/>
      <c r="E2" s="86"/>
      <c r="F2" s="86"/>
    </row>
    <row r="3" spans="2:6" ht="15" customHeight="1">
      <c r="B3" s="99" t="s">
        <v>61</v>
      </c>
      <c r="C3" s="99"/>
      <c r="D3" s="99"/>
      <c r="E3" s="99"/>
      <c r="F3" s="99"/>
    </row>
    <row r="4" spans="2:6" ht="15" customHeight="1">
      <c r="B4" s="85"/>
      <c r="C4" s="85"/>
      <c r="D4" s="85"/>
      <c r="E4" s="85"/>
      <c r="F4" s="85"/>
    </row>
    <row r="5" spans="2:6">
      <c r="B5" s="92" t="s">
        <v>26</v>
      </c>
      <c r="C5" s="94"/>
      <c r="D5" s="94"/>
      <c r="E5" s="94"/>
      <c r="F5" s="94"/>
    </row>
    <row r="6" spans="2:6" ht="31.5">
      <c r="B6" s="27" t="s">
        <v>53</v>
      </c>
      <c r="C6" s="3" t="s">
        <v>5</v>
      </c>
      <c r="D6" s="3" t="s">
        <v>6</v>
      </c>
      <c r="E6" s="3" t="s">
        <v>7</v>
      </c>
      <c r="F6" s="3" t="s">
        <v>10</v>
      </c>
    </row>
    <row r="7" spans="2:6" ht="15.75">
      <c r="B7" s="1" t="s">
        <v>49</v>
      </c>
      <c r="C7" s="67">
        <f>+'[1]Mod_1 Mis.12 spese in conto cap'!$B$15</f>
        <v>8819993.6900000013</v>
      </c>
      <c r="D7" s="67">
        <f>+'[1]Mod_1 Mis.12 spese in conto cap'!$B$20</f>
        <v>13158408.359999999</v>
      </c>
      <c r="E7" s="67">
        <f>+'[1]Mod_1 Mis.12 spese in conto cap'!$B$29</f>
        <v>2542493.63</v>
      </c>
      <c r="F7" s="18">
        <f>SUM(C7:E7)</f>
        <v>24520895.68</v>
      </c>
    </row>
    <row r="8" spans="2:6" ht="16.5" thickBot="1">
      <c r="B8" s="1" t="s">
        <v>23</v>
      </c>
      <c r="C8" s="67">
        <f>+'[1]Mod_1 Mis.12 spese in conto cap'!$C$15</f>
        <v>17793769.550000001</v>
      </c>
      <c r="D8" s="67">
        <f>+'[1]Mod_1 Mis.12 spese in conto cap'!$C$20</f>
        <v>0</v>
      </c>
      <c r="E8" s="67">
        <f>+'[1]Mod_1 Mis.12 spese in conto cap'!$C$29</f>
        <v>0</v>
      </c>
      <c r="F8" s="18">
        <f>SUM(C8:E8)</f>
        <v>17793769.550000001</v>
      </c>
    </row>
    <row r="9" spans="2:6" ht="16.5" thickBot="1">
      <c r="B9" s="5" t="s">
        <v>8</v>
      </c>
      <c r="C9" s="66">
        <f>SUM(C7:C8)</f>
        <v>26613763.240000002</v>
      </c>
      <c r="D9" s="66">
        <f>SUM(D7:D8)</f>
        <v>13158408.359999999</v>
      </c>
      <c r="E9" s="66">
        <f>SUM(E7:E8)</f>
        <v>2542493.63</v>
      </c>
      <c r="F9" s="65">
        <f>SUM(F7:F8)</f>
        <v>42314665.230000004</v>
      </c>
    </row>
    <row r="10" spans="2:6" ht="15.75">
      <c r="B10" s="50" t="s">
        <v>51</v>
      </c>
      <c r="C10" s="25"/>
      <c r="D10" s="25"/>
      <c r="E10" s="25"/>
      <c r="F10" s="25" t="s">
        <v>9</v>
      </c>
    </row>
    <row r="12" spans="2:6">
      <c r="B12" s="92" t="s">
        <v>29</v>
      </c>
      <c r="C12" s="94"/>
      <c r="D12" s="94"/>
      <c r="E12" s="94"/>
      <c r="F12" s="94"/>
    </row>
    <row r="13" spans="2:6" ht="31.5">
      <c r="B13" s="27" t="s">
        <v>53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5.75">
      <c r="B14" s="1" t="s">
        <v>49</v>
      </c>
      <c r="C14" s="67">
        <f>+'[1]Mod_1 Mis.12 spese in conto cap'!$F$15</f>
        <v>1027453</v>
      </c>
      <c r="D14" s="67">
        <f>+'[1]Mod_1 Mis.12 spese in conto cap'!$F$20</f>
        <v>0</v>
      </c>
      <c r="E14" s="67">
        <f>+'[1]Mod_1 Mis.12 spese in conto cap'!$F$29</f>
        <v>0</v>
      </c>
      <c r="F14" s="18">
        <f>SUM(C14:E14)</f>
        <v>1027453</v>
      </c>
    </row>
    <row r="15" spans="2:6" ht="16.5" thickBot="1">
      <c r="B15" s="1" t="s">
        <v>23</v>
      </c>
      <c r="C15" s="67">
        <f>+'[1]Mod_1 Mis.12 spese in conto cap'!$G$15</f>
        <v>63700</v>
      </c>
      <c r="D15" s="67">
        <f>+'[1]Mod_1 Mis.12 spese in conto cap'!$G$20</f>
        <v>0</v>
      </c>
      <c r="E15" s="67">
        <f>+'[1]Mod_1 Mis.12 spese in conto cap'!$G$29</f>
        <v>0</v>
      </c>
      <c r="F15" s="18">
        <f>SUM(C15:E15)</f>
        <v>63700</v>
      </c>
    </row>
    <row r="16" spans="2:6" ht="16.5" thickBot="1">
      <c r="B16" s="5" t="s">
        <v>8</v>
      </c>
      <c r="C16" s="66">
        <f>SUM(C14:C15)</f>
        <v>1091153</v>
      </c>
      <c r="D16" s="66">
        <f t="shared" ref="D16:E16" si="0">SUM(D14:D15)</f>
        <v>0</v>
      </c>
      <c r="E16" s="66">
        <f t="shared" si="0"/>
        <v>0</v>
      </c>
      <c r="F16" s="65">
        <f>SUM(F14:F15)</f>
        <v>1091153</v>
      </c>
    </row>
    <row r="17" spans="2:6" ht="15.75">
      <c r="B17" s="50" t="s">
        <v>51</v>
      </c>
      <c r="C17" s="25"/>
      <c r="D17" s="25"/>
      <c r="E17" s="25"/>
      <c r="F17" s="25" t="s">
        <v>9</v>
      </c>
    </row>
    <row r="19" spans="2:6">
      <c r="B19" s="92" t="s">
        <v>70</v>
      </c>
      <c r="C19" s="92"/>
      <c r="D19" s="92"/>
      <c r="E19" s="92"/>
      <c r="F19" s="92"/>
    </row>
    <row r="20" spans="2:6" ht="31.5">
      <c r="B20" s="27" t="s">
        <v>53</v>
      </c>
      <c r="C20" s="3" t="s">
        <v>5</v>
      </c>
      <c r="D20" s="3" t="s">
        <v>6</v>
      </c>
      <c r="E20" s="3" t="s">
        <v>7</v>
      </c>
      <c r="F20" s="3" t="s">
        <v>10</v>
      </c>
    </row>
    <row r="21" spans="2:6" ht="15.75">
      <c r="B21" s="1" t="s">
        <v>49</v>
      </c>
      <c r="C21" s="67">
        <f>+'[1]Mod_1 Mis.12 spese in conto cap'!$J$15</f>
        <v>9847446.6900000013</v>
      </c>
      <c r="D21" s="67">
        <f>+'[1]Mod_1 Mis.12 spese in conto cap'!$J$20</f>
        <v>13158408.359999999</v>
      </c>
      <c r="E21" s="67">
        <f>+'[1]Mod_1 Mis.12 spese in conto cap'!$J$29</f>
        <v>2542493.63</v>
      </c>
      <c r="F21" s="18">
        <f>SUM(C21:E21)</f>
        <v>25548348.68</v>
      </c>
    </row>
    <row r="22" spans="2:6" ht="16.5" thickBot="1">
      <c r="B22" s="1" t="s">
        <v>23</v>
      </c>
      <c r="C22" s="67">
        <f>+'[1]Mod_1 Mis.12 spese in conto cap'!$K$15</f>
        <v>17857469.550000001</v>
      </c>
      <c r="D22" s="67">
        <f>+'[1]Mod_1 Mis.12 spese in conto cap'!$K$20</f>
        <v>0</v>
      </c>
      <c r="E22" s="67">
        <f>+'[1]Mod_1 Mis.12 spese in conto cap'!$K$29</f>
        <v>0</v>
      </c>
      <c r="F22" s="18">
        <f>SUM(C22:E22)</f>
        <v>17857469.550000001</v>
      </c>
    </row>
    <row r="23" spans="2:6" ht="16.5" thickBot="1">
      <c r="B23" s="5" t="s">
        <v>8</v>
      </c>
      <c r="C23" s="66">
        <f>SUM(C21:C22)</f>
        <v>27704916.240000002</v>
      </c>
      <c r="D23" s="66">
        <f t="shared" ref="D23:E23" si="1">SUM(D21:D22)</f>
        <v>13158408.359999999</v>
      </c>
      <c r="E23" s="66">
        <f t="shared" si="1"/>
        <v>2542493.63</v>
      </c>
      <c r="F23" s="65">
        <f>SUM(F21:F22)</f>
        <v>43405818.230000004</v>
      </c>
    </row>
    <row r="24" spans="2:6" ht="15.75">
      <c r="B24" s="50" t="s">
        <v>51</v>
      </c>
      <c r="C24" s="25"/>
      <c r="D24" s="25"/>
      <c r="E24" s="25"/>
      <c r="F24" s="25" t="s">
        <v>9</v>
      </c>
    </row>
    <row r="25" spans="2:6" ht="15.75">
      <c r="B25" s="24"/>
      <c r="C25" s="25"/>
      <c r="D25" s="25"/>
      <c r="E25" s="25"/>
      <c r="F25" s="25"/>
    </row>
    <row r="26" spans="2:6">
      <c r="B26" s="92" t="s">
        <v>27</v>
      </c>
      <c r="C26" s="94"/>
      <c r="D26" s="94"/>
      <c r="E26" s="94"/>
      <c r="F26" s="94"/>
    </row>
    <row r="27" spans="2:6" ht="31.5">
      <c r="B27" s="27" t="s">
        <v>53</v>
      </c>
      <c r="C27" s="3" t="s">
        <v>5</v>
      </c>
      <c r="D27" s="3" t="s">
        <v>6</v>
      </c>
      <c r="E27" s="3" t="s">
        <v>7</v>
      </c>
      <c r="F27" s="3" t="s">
        <v>10</v>
      </c>
    </row>
    <row r="28" spans="2:6" ht="15.75">
      <c r="B28" s="1" t="s">
        <v>49</v>
      </c>
      <c r="C28" s="67">
        <f>+'[1]Mod_1 Mis.12 spese in conto cap'!$N$15</f>
        <v>5576838.6499999994</v>
      </c>
      <c r="D28" s="67">
        <f>+'[1]Mod_1 Mis.12 spese in conto cap'!$N$20</f>
        <v>13063968.5</v>
      </c>
      <c r="E28" s="67">
        <f>+'[1]Mod_1 Mis.12 spese in conto cap'!$N$29</f>
        <v>1625687.39</v>
      </c>
      <c r="F28" s="18">
        <f>SUM(C28:E28)</f>
        <v>20266494.539999999</v>
      </c>
    </row>
    <row r="29" spans="2:6" ht="16.5" thickBot="1">
      <c r="B29" s="1" t="s">
        <v>23</v>
      </c>
      <c r="C29" s="67">
        <f>+'[1]Mod_1 Mis.12 spese in conto cap'!$O$15</f>
        <v>7190892.4799999995</v>
      </c>
      <c r="D29" s="67">
        <f>+'[1]Mod_1 Mis.12 spese in conto cap'!$O$29</f>
        <v>0</v>
      </c>
      <c r="E29" s="67">
        <f>+'[1]Mod_1 Mis.12 spese in conto cap'!$O$29</f>
        <v>0</v>
      </c>
      <c r="F29" s="18">
        <f>SUM(C29:E29)</f>
        <v>7190892.4799999995</v>
      </c>
    </row>
    <row r="30" spans="2:6" ht="16.5" thickBot="1">
      <c r="B30" s="5" t="s">
        <v>8</v>
      </c>
      <c r="C30" s="66">
        <f>SUM(C28:C29)</f>
        <v>12767731.129999999</v>
      </c>
      <c r="D30" s="66">
        <f t="shared" ref="D30:E30" si="2">SUM(D28:D29)</f>
        <v>13063968.5</v>
      </c>
      <c r="E30" s="66">
        <f t="shared" si="2"/>
        <v>1625687.39</v>
      </c>
      <c r="F30" s="65">
        <f>SUM(F28:F29)</f>
        <v>27457387.02</v>
      </c>
    </row>
    <row r="31" spans="2:6" ht="15.75">
      <c r="B31" s="50" t="s">
        <v>51</v>
      </c>
      <c r="C31" s="25"/>
      <c r="D31" s="25"/>
      <c r="E31" s="25"/>
      <c r="F31" s="25" t="s">
        <v>9</v>
      </c>
    </row>
    <row r="33" spans="2:6" ht="31.5" customHeight="1">
      <c r="B33" s="95" t="s">
        <v>28</v>
      </c>
      <c r="C33" s="95"/>
      <c r="D33" s="95"/>
      <c r="E33" s="95"/>
      <c r="F33" s="95"/>
    </row>
    <row r="34" spans="2:6" ht="31.5">
      <c r="B34" s="27" t="s">
        <v>53</v>
      </c>
      <c r="C34" s="3" t="s">
        <v>5</v>
      </c>
      <c r="D34" s="3" t="s">
        <v>6</v>
      </c>
      <c r="E34" s="3" t="s">
        <v>7</v>
      </c>
      <c r="F34" s="3" t="s">
        <v>10</v>
      </c>
    </row>
    <row r="35" spans="2:6" ht="15.75">
      <c r="B35" s="1" t="s">
        <v>49</v>
      </c>
      <c r="C35" s="67">
        <f>+'[1]Mod_1 Mis.12 spese in conto cap'!$R$15</f>
        <v>1027453</v>
      </c>
      <c r="D35" s="67">
        <f>+'[1]Mod_1 Mis.12 spese in conto cap'!$R$20</f>
        <v>175000</v>
      </c>
      <c r="E35" s="67">
        <f>+'[1]Mod_1 Mis.12 spese in conto cap'!$R$29</f>
        <v>0</v>
      </c>
      <c r="F35" s="18">
        <f>SUM(C35:E35)</f>
        <v>1202453</v>
      </c>
    </row>
    <row r="36" spans="2:6" ht="16.5" thickBot="1">
      <c r="B36" s="1" t="s">
        <v>23</v>
      </c>
      <c r="C36" s="67">
        <f>+'[1]Mod_1 Mis.12 spese in conto cap'!$S$15</f>
        <v>63700</v>
      </c>
      <c r="D36" s="67">
        <f>+'[1]Mod_1 Mis.12 spese in conto cap'!$S$20</f>
        <v>0</v>
      </c>
      <c r="E36" s="67">
        <f>+'[1]Mod_1 Mis.12 spese in conto cap'!$S$29</f>
        <v>0</v>
      </c>
      <c r="F36" s="18">
        <f>SUM(C36:E36)</f>
        <v>63700</v>
      </c>
    </row>
    <row r="37" spans="2:6" ht="16.5" thickBot="1">
      <c r="B37" s="5" t="s">
        <v>8</v>
      </c>
      <c r="C37" s="66">
        <f>SUM(C35:C36)</f>
        <v>1091153</v>
      </c>
      <c r="D37" s="66">
        <f t="shared" ref="D37:E37" si="3">SUM(D35:D36)</f>
        <v>175000</v>
      </c>
      <c r="E37" s="66">
        <f t="shared" si="3"/>
        <v>0</v>
      </c>
      <c r="F37" s="65">
        <f>SUM(F35:F36)</f>
        <v>1266153</v>
      </c>
    </row>
    <row r="38" spans="2:6" ht="15.75">
      <c r="B38" s="50" t="s">
        <v>51</v>
      </c>
      <c r="C38" s="25"/>
      <c r="D38" s="25"/>
      <c r="E38" s="25"/>
      <c r="F38" s="25" t="s">
        <v>9</v>
      </c>
    </row>
    <row r="40" spans="2:6">
      <c r="B40" s="92" t="s">
        <v>71</v>
      </c>
      <c r="C40" s="94"/>
      <c r="D40" s="94"/>
      <c r="E40" s="94"/>
      <c r="F40" s="94"/>
    </row>
    <row r="41" spans="2:6" ht="31.5">
      <c r="B41" s="27" t="s">
        <v>53</v>
      </c>
      <c r="C41" s="3" t="s">
        <v>5</v>
      </c>
      <c r="D41" s="3" t="s">
        <v>6</v>
      </c>
      <c r="E41" s="3" t="s">
        <v>7</v>
      </c>
      <c r="F41" s="3" t="s">
        <v>10</v>
      </c>
    </row>
    <row r="42" spans="2:6" ht="15.75">
      <c r="B42" s="1" t="s">
        <v>49</v>
      </c>
      <c r="C42" s="67">
        <f>+'[1]Mod_1 Mis.12 spese in conto cap'!$V$15</f>
        <v>6604291.6500000004</v>
      </c>
      <c r="D42" s="67">
        <f>+'[1]Mod_1 Mis.12 spese in conto cap'!$V$20</f>
        <v>13238968.5</v>
      </c>
      <c r="E42" s="67">
        <f>+'[1]Mod_1 Mis.12 spese in conto cap'!$V$29</f>
        <v>1625687.39</v>
      </c>
      <c r="F42" s="18">
        <f>SUM(C42:E42)</f>
        <v>21468947.539999999</v>
      </c>
    </row>
    <row r="43" spans="2:6" ht="16.5" thickBot="1">
      <c r="B43" s="1" t="s">
        <v>23</v>
      </c>
      <c r="C43" s="67">
        <f>+'[1]Mod_1 Mis.12 spese in conto cap'!$W$15</f>
        <v>7254592.4799999995</v>
      </c>
      <c r="D43" s="67">
        <f>+'[1]Mod_1 Mis.12 spese in conto cap'!$W$20</f>
        <v>0</v>
      </c>
      <c r="E43" s="67">
        <f>+'[1]Mod_1 Mis.12 spese in conto cap'!$W$29</f>
        <v>0</v>
      </c>
      <c r="F43" s="18">
        <f>SUM(C43:E43)</f>
        <v>7254592.4799999995</v>
      </c>
    </row>
    <row r="44" spans="2:6" ht="16.5" thickBot="1">
      <c r="B44" s="5" t="s">
        <v>8</v>
      </c>
      <c r="C44" s="66">
        <f>SUM(C42:C43)</f>
        <v>13858884.129999999</v>
      </c>
      <c r="D44" s="66">
        <f t="shared" ref="D44:E44" si="4">SUM(D42:D43)</f>
        <v>13238968.5</v>
      </c>
      <c r="E44" s="66">
        <f t="shared" si="4"/>
        <v>1625687.39</v>
      </c>
      <c r="F44" s="65">
        <f>SUM(F42:F43)</f>
        <v>28723540.02</v>
      </c>
    </row>
    <row r="45" spans="2:6" ht="15.75">
      <c r="B45" s="50" t="s">
        <v>51</v>
      </c>
      <c r="C45" s="25"/>
      <c r="D45" s="25"/>
      <c r="E45" s="25"/>
      <c r="F45" s="25" t="s">
        <v>9</v>
      </c>
    </row>
    <row r="46" spans="2:6" ht="15.75">
      <c r="B46" s="24"/>
      <c r="C46" s="25"/>
      <c r="D46" s="25"/>
      <c r="E46" s="25"/>
      <c r="F46" s="25"/>
    </row>
    <row r="47" spans="2:6">
      <c r="B47" s="92" t="s">
        <v>20</v>
      </c>
      <c r="C47" s="92"/>
      <c r="D47" s="92"/>
      <c r="E47" s="92"/>
      <c r="F47" s="92"/>
    </row>
    <row r="48" spans="2:6" ht="31.5">
      <c r="B48" s="27" t="s">
        <v>53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6" ht="15.75">
      <c r="B49" s="1" t="s">
        <v>49</v>
      </c>
      <c r="C49" s="67">
        <f>+'[1]Mod_1 Mis.12 spese in conto cap'!$Z$15</f>
        <v>6415693.8399999999</v>
      </c>
      <c r="D49" s="67">
        <f>+'[1]Mod_1 Mis.12 spese in conto cap'!$Z$20</f>
        <v>90708.21</v>
      </c>
      <c r="E49" s="67">
        <f>+'[1]Mod_1 Mis.12 spese in conto cap'!$Z$29</f>
        <v>1111509.0899999999</v>
      </c>
      <c r="F49" s="18">
        <f>SUM(C49:E49)</f>
        <v>7617911.1399999997</v>
      </c>
    </row>
    <row r="50" spans="2:6" ht="16.5" thickBot="1">
      <c r="B50" s="1" t="s">
        <v>23</v>
      </c>
      <c r="C50" s="67">
        <f>+'[1]Mod_1 Mis.12 spese in conto cap'!$AA$15</f>
        <v>3538942.1900000004</v>
      </c>
      <c r="D50" s="67">
        <f>+'[1]Mod_1 Mis.12 spese in conto cap'!$AA$20</f>
        <v>0</v>
      </c>
      <c r="E50" s="67">
        <f>+'[1]Mod_1 Mis.12 spese in conto cap'!$AA$29</f>
        <v>0</v>
      </c>
      <c r="F50" s="18">
        <f>SUM(C50:E50)</f>
        <v>3538942.1900000004</v>
      </c>
    </row>
    <row r="51" spans="2:6" ht="16.5" thickBot="1">
      <c r="B51" s="5" t="s">
        <v>8</v>
      </c>
      <c r="C51" s="66">
        <f>SUM(C49:C50)</f>
        <v>9954636.0300000012</v>
      </c>
      <c r="D51" s="66">
        <f t="shared" ref="D51:E51" si="5">SUM(D49:D50)</f>
        <v>90708.21</v>
      </c>
      <c r="E51" s="66">
        <f t="shared" si="5"/>
        <v>1111509.0899999999</v>
      </c>
      <c r="F51" s="65">
        <f>SUM(F49:F50)</f>
        <v>11156853.33</v>
      </c>
    </row>
    <row r="52" spans="2:6" ht="15.75">
      <c r="B52" s="50" t="s">
        <v>51</v>
      </c>
      <c r="C52" s="25"/>
      <c r="D52" s="25"/>
      <c r="E52" s="25"/>
      <c r="F52" s="25" t="s">
        <v>9</v>
      </c>
    </row>
    <row r="54" spans="2:6" ht="33.75" customHeight="1">
      <c r="B54" s="95" t="s">
        <v>30</v>
      </c>
      <c r="C54" s="95"/>
      <c r="D54" s="95"/>
      <c r="E54" s="95"/>
      <c r="F54" s="95"/>
    </row>
    <row r="55" spans="2:6" ht="31.5">
      <c r="B55" s="27" t="s">
        <v>53</v>
      </c>
      <c r="C55" s="3" t="s">
        <v>5</v>
      </c>
      <c r="D55" s="3" t="s">
        <v>6</v>
      </c>
      <c r="E55" s="3" t="s">
        <v>7</v>
      </c>
      <c r="F55" s="3" t="s">
        <v>10</v>
      </c>
    </row>
    <row r="56" spans="2:6" ht="15.75">
      <c r="B56" s="1" t="s">
        <v>49</v>
      </c>
      <c r="C56" s="67">
        <f>+'[1]Mod_1 Mis.12 spese in conto cap'!$AD$15</f>
        <v>0</v>
      </c>
      <c r="D56" s="67">
        <f>+'[1]Mod_1 Mis.12 spese in conto cap'!$AD$20</f>
        <v>0</v>
      </c>
      <c r="E56" s="67">
        <f>+'[1]Mod_1 Mis.12 spese in conto cap'!$AD$29</f>
        <v>72466.05</v>
      </c>
      <c r="F56" s="18">
        <f>SUM(C56:E56)</f>
        <v>72466.05</v>
      </c>
    </row>
    <row r="57" spans="2:6" ht="16.5" thickBot="1">
      <c r="B57" s="1" t="s">
        <v>23</v>
      </c>
      <c r="C57" s="67">
        <f>+'[1]Mod_1 Mis.12 spese in conto cap'!$AE$15</f>
        <v>0</v>
      </c>
      <c r="D57" s="67">
        <f>+'[1]Mod_1 Mis.12 spese in conto cap'!$AE$20</f>
        <v>0</v>
      </c>
      <c r="E57" s="67">
        <f>+'[1]Mod_1 Mis.12 spese in conto cap'!$AE$29</f>
        <v>0</v>
      </c>
      <c r="F57" s="18">
        <f>SUM(C57:E57)</f>
        <v>0</v>
      </c>
    </row>
    <row r="58" spans="2:6" ht="16.5" thickBot="1">
      <c r="B58" s="5" t="s">
        <v>8</v>
      </c>
      <c r="C58" s="66">
        <f>SUM(C56:C57)</f>
        <v>0</v>
      </c>
      <c r="D58" s="66">
        <f t="shared" ref="D58:E58" si="6">SUM(D56:D57)</f>
        <v>0</v>
      </c>
      <c r="E58" s="66">
        <f t="shared" si="6"/>
        <v>72466.05</v>
      </c>
      <c r="F58" s="65">
        <f>SUM(F56:F57)</f>
        <v>72466.05</v>
      </c>
    </row>
    <row r="59" spans="2:6" ht="15.75">
      <c r="B59" s="50" t="s">
        <v>51</v>
      </c>
      <c r="C59" s="25"/>
      <c r="D59" s="25"/>
      <c r="E59" s="25"/>
      <c r="F59" s="25" t="s">
        <v>9</v>
      </c>
    </row>
    <row r="61" spans="2:6">
      <c r="B61" s="92" t="s">
        <v>72</v>
      </c>
      <c r="C61" s="92"/>
      <c r="D61" s="92"/>
      <c r="E61" s="92"/>
      <c r="F61" s="92"/>
    </row>
    <row r="62" spans="2:6" ht="31.5">
      <c r="B62" s="27" t="s">
        <v>53</v>
      </c>
      <c r="C62" s="3" t="s">
        <v>5</v>
      </c>
      <c r="D62" s="3" t="s">
        <v>6</v>
      </c>
      <c r="E62" s="3" t="s">
        <v>7</v>
      </c>
      <c r="F62" s="3" t="s">
        <v>10</v>
      </c>
    </row>
    <row r="63" spans="2:6" ht="15.75">
      <c r="B63" s="1" t="s">
        <v>49</v>
      </c>
      <c r="C63" s="67">
        <f>+'[1]Mod_1 Mis.12 spese in conto cap'!$AH$15</f>
        <v>6415693.8399999999</v>
      </c>
      <c r="D63" s="67">
        <f>+'[1]Mod_1 Mis.12 spese in conto cap'!$AH$20</f>
        <v>90708.21</v>
      </c>
      <c r="E63" s="67">
        <f>+'[1]Mod_1 Mis.12 spese in conto cap'!$AH$29</f>
        <v>1183975.1399999999</v>
      </c>
      <c r="F63" s="18">
        <f>SUM(C63:E63)</f>
        <v>7690377.1899999995</v>
      </c>
    </row>
    <row r="64" spans="2:6" ht="16.5" thickBot="1">
      <c r="B64" s="1" t="s">
        <v>23</v>
      </c>
      <c r="C64" s="67">
        <f>+'[1]Mod_1 Mis.12 spese in conto cap'!$AI$15</f>
        <v>3538942.1900000004</v>
      </c>
      <c r="D64" s="67">
        <f>+'[1]Mod_1 Mis.12 spese in conto cap'!$AI$20</f>
        <v>0</v>
      </c>
      <c r="E64" s="67">
        <f>+'[1]Mod_1 Mis.12 spese in conto cap'!$AI$29</f>
        <v>0</v>
      </c>
      <c r="F64" s="18">
        <f>SUM(C64:E64)</f>
        <v>3538942.1900000004</v>
      </c>
    </row>
    <row r="65" spans="2:6" ht="16.5" thickBot="1">
      <c r="B65" s="5" t="s">
        <v>8</v>
      </c>
      <c r="C65" s="66">
        <f>SUM(C63:C64)</f>
        <v>9954636.0300000012</v>
      </c>
      <c r="D65" s="66">
        <f>SUM(D63:D64)</f>
        <v>90708.21</v>
      </c>
      <c r="E65" s="66">
        <f>SUM(E63:E64)</f>
        <v>1183975.1399999999</v>
      </c>
      <c r="F65" s="65">
        <f>SUM(F63:F64)</f>
        <v>11229319.379999999</v>
      </c>
    </row>
    <row r="66" spans="2:6" ht="15.75">
      <c r="B66" s="50" t="s">
        <v>51</v>
      </c>
      <c r="C66" s="25"/>
      <c r="D66" s="25"/>
      <c r="E66" s="25"/>
      <c r="F66" s="25" t="s">
        <v>9</v>
      </c>
    </row>
    <row r="67" spans="2:6" ht="15.75">
      <c r="B67" s="24"/>
      <c r="C67" s="25"/>
      <c r="D67" s="25"/>
      <c r="E67" s="25"/>
      <c r="F67" s="25"/>
    </row>
    <row r="68" spans="2:6" ht="33.75" customHeight="1">
      <c r="B68" s="95" t="s">
        <v>21</v>
      </c>
      <c r="C68" s="95"/>
      <c r="D68" s="95"/>
      <c r="E68" s="95"/>
      <c r="F68" s="95"/>
    </row>
    <row r="69" spans="2:6" ht="31.5">
      <c r="B69" s="27" t="s">
        <v>53</v>
      </c>
      <c r="C69" s="3" t="s">
        <v>5</v>
      </c>
      <c r="D69" s="3" t="s">
        <v>6</v>
      </c>
      <c r="E69" s="3" t="s">
        <v>7</v>
      </c>
      <c r="F69" s="3" t="s">
        <v>10</v>
      </c>
    </row>
    <row r="70" spans="2:6" ht="15.75">
      <c r="B70" s="1" t="s">
        <v>49</v>
      </c>
      <c r="C70" s="67">
        <f>+'[1]Mod_1 Mis.12 spese in conto cap'!$AL$15</f>
        <v>11992532.489999998</v>
      </c>
      <c r="D70" s="67">
        <f>+'[1]Mod_1 Mis.12 spese in conto cap'!$AL$20</f>
        <v>13154676.710000001</v>
      </c>
      <c r="E70" s="67">
        <f>+'[1]Mod_1 Mis.12 spese in conto cap'!$AL$29</f>
        <v>2737196.48</v>
      </c>
      <c r="F70" s="18">
        <f>SUM(C70:E70)</f>
        <v>27884405.68</v>
      </c>
    </row>
    <row r="71" spans="2:6" ht="16.5" thickBot="1">
      <c r="B71" s="1" t="s">
        <v>23</v>
      </c>
      <c r="C71" s="67">
        <f>+'[1]Mod_1 Mis.12 spese in conto cap'!$AM$15</f>
        <v>10729834.67</v>
      </c>
      <c r="D71" s="67">
        <f>+'[1]Mod_1 Mis.12 spese in conto cap'!$AM$20</f>
        <v>0</v>
      </c>
      <c r="E71" s="67">
        <f>+'[1]Mod_1 Mis.12 spese in conto cap'!$AM$29</f>
        <v>0</v>
      </c>
      <c r="F71" s="18">
        <f>SUM(C71:E71)</f>
        <v>10729834.67</v>
      </c>
    </row>
    <row r="72" spans="2:6" ht="16.5" thickBot="1">
      <c r="B72" s="5" t="s">
        <v>8</v>
      </c>
      <c r="C72" s="66">
        <f>SUM(C70:C71)</f>
        <v>22722367.159999996</v>
      </c>
      <c r="D72" s="66">
        <f t="shared" ref="D72:E72" si="7">SUM(D70:D71)</f>
        <v>13154676.710000001</v>
      </c>
      <c r="E72" s="66">
        <f t="shared" si="7"/>
        <v>2737196.48</v>
      </c>
      <c r="F72" s="65">
        <f>SUM(F70:F71)</f>
        <v>38614240.350000001</v>
      </c>
    </row>
    <row r="73" spans="2:6" ht="15.75">
      <c r="B73" s="50" t="s">
        <v>51</v>
      </c>
      <c r="C73" s="25" t="s">
        <v>9</v>
      </c>
      <c r="D73" s="25"/>
      <c r="E73" s="25"/>
      <c r="F73" s="25" t="s">
        <v>9</v>
      </c>
    </row>
    <row r="75" spans="2:6" ht="33" customHeight="1">
      <c r="B75" s="95" t="s">
        <v>31</v>
      </c>
      <c r="C75" s="95"/>
      <c r="D75" s="95"/>
      <c r="E75" s="95"/>
      <c r="F75" s="95"/>
    </row>
    <row r="76" spans="2:6" ht="31.5">
      <c r="B76" s="27" t="s">
        <v>53</v>
      </c>
      <c r="C76" s="3" t="s">
        <v>5</v>
      </c>
      <c r="D76" s="3" t="s">
        <v>6</v>
      </c>
      <c r="E76" s="3" t="s">
        <v>7</v>
      </c>
      <c r="F76" s="3" t="s">
        <v>10</v>
      </c>
    </row>
    <row r="77" spans="2:6" ht="15.75">
      <c r="B77" s="1" t="s">
        <v>49</v>
      </c>
      <c r="C77" s="67">
        <f>+'[1]Mod_1 Mis.12 spese in conto cap'!$AP$15</f>
        <v>1027453</v>
      </c>
      <c r="D77" s="67">
        <f>+'[1]Mod_1 Mis.12 spese in conto cap'!$AP$20</f>
        <v>175000</v>
      </c>
      <c r="E77" s="67">
        <f>+'[1]Mod_1 Mis.12 spese in conto cap'!$AP$29</f>
        <v>72466.05</v>
      </c>
      <c r="F77" s="18">
        <f>SUM(C77:E77)</f>
        <v>1274919.05</v>
      </c>
    </row>
    <row r="78" spans="2:6" ht="16.5" thickBot="1">
      <c r="B78" s="1" t="s">
        <v>23</v>
      </c>
      <c r="C78" s="67">
        <f>+'[1]Mod_1 Mis.12 spese in conto cap'!$AQ$15</f>
        <v>63700</v>
      </c>
      <c r="D78" s="67">
        <f>+'[1]Mod_1 Mis.12 spese in conto cap'!$AQ$20</f>
        <v>0</v>
      </c>
      <c r="E78" s="67">
        <f>+'[1]Mod_1 Mis.12 spese in conto cap'!$AQ$29</f>
        <v>0</v>
      </c>
      <c r="F78" s="18">
        <f>SUM(C78:E78)</f>
        <v>63700</v>
      </c>
    </row>
    <row r="79" spans="2:6" ht="16.5" thickBot="1">
      <c r="B79" s="5" t="s">
        <v>8</v>
      </c>
      <c r="C79" s="66">
        <f>SUM(C77:C78)</f>
        <v>1091153</v>
      </c>
      <c r="D79" s="66">
        <f t="shared" ref="D79:E79" si="8">SUM(D77:D78)</f>
        <v>175000</v>
      </c>
      <c r="E79" s="66">
        <f t="shared" si="8"/>
        <v>72466.05</v>
      </c>
      <c r="F79" s="65">
        <f>SUM(F77:F78)</f>
        <v>1338619.05</v>
      </c>
    </row>
    <row r="80" spans="2:6" ht="15.75">
      <c r="B80" s="50" t="s">
        <v>51</v>
      </c>
      <c r="C80" s="25"/>
      <c r="D80" s="25"/>
      <c r="E80" s="25"/>
      <c r="F80" s="25" t="s">
        <v>9</v>
      </c>
    </row>
    <row r="82" spans="2:6" ht="14.45" customHeight="1">
      <c r="B82" s="97" t="s">
        <v>73</v>
      </c>
      <c r="C82" s="97"/>
      <c r="D82" s="97"/>
      <c r="E82" s="97"/>
      <c r="F82" s="97"/>
    </row>
    <row r="83" spans="2:6" ht="31.5">
      <c r="B83" s="27" t="s">
        <v>53</v>
      </c>
      <c r="C83" s="3" t="s">
        <v>5</v>
      </c>
      <c r="D83" s="3" t="s">
        <v>6</v>
      </c>
      <c r="E83" s="3" t="s">
        <v>7</v>
      </c>
      <c r="F83" s="3" t="s">
        <v>10</v>
      </c>
    </row>
    <row r="84" spans="2:6" ht="15.75">
      <c r="B84" s="1" t="s">
        <v>49</v>
      </c>
      <c r="C84" s="67">
        <f>+'[1]Mod_1 Mis.12 spese in conto cap'!$AT$15</f>
        <v>13019985.49</v>
      </c>
      <c r="D84" s="67">
        <f>+'[1]Mod_1 Mis.12 spese in conto cap'!$AT$20</f>
        <v>13329676.710000001</v>
      </c>
      <c r="E84" s="67">
        <f>+'[1]Mod_1 Mis.12 spese in conto cap'!$AT$29</f>
        <v>2809662.53</v>
      </c>
      <c r="F84" s="18">
        <f>SUM(C84:E84)</f>
        <v>29159324.730000004</v>
      </c>
    </row>
    <row r="85" spans="2:6" ht="16.5" thickBot="1">
      <c r="B85" s="1" t="s">
        <v>23</v>
      </c>
      <c r="C85" s="67">
        <f>+'[1]Mod_1 Mis.12 spese in conto cap'!$AU$15</f>
        <v>10793534.67</v>
      </c>
      <c r="D85" s="67">
        <f>+'[1]Mod_1 Mis.12 spese in conto cap'!$AU$20</f>
        <v>0</v>
      </c>
      <c r="E85" s="67">
        <f>+'[1]Mod_1 Mis.12 spese in conto cap'!$AU$29</f>
        <v>0</v>
      </c>
      <c r="F85" s="18">
        <f>SUM(C85:E85)</f>
        <v>10793534.67</v>
      </c>
    </row>
    <row r="86" spans="2:6" ht="16.5" thickBot="1">
      <c r="B86" s="5" t="s">
        <v>8</v>
      </c>
      <c r="C86" s="66">
        <f>SUM(C84:C85)</f>
        <v>23813520.16</v>
      </c>
      <c r="D86" s="66">
        <f t="shared" ref="D86:E86" si="9">SUM(D84:D85)</f>
        <v>13329676.710000001</v>
      </c>
      <c r="E86" s="66">
        <f t="shared" si="9"/>
        <v>2809662.53</v>
      </c>
      <c r="F86" s="65">
        <f>SUM(F72,F79)</f>
        <v>39952859.399999999</v>
      </c>
    </row>
    <row r="87" spans="2:6" ht="15.75">
      <c r="B87" s="50" t="s">
        <v>51</v>
      </c>
      <c r="C87" s="20"/>
      <c r="F87" s="39" t="s">
        <v>9</v>
      </c>
    </row>
  </sheetData>
  <mergeCells count="14">
    <mergeCell ref="B1:F2"/>
    <mergeCell ref="B3:F3"/>
    <mergeCell ref="B75:F75"/>
    <mergeCell ref="B82:F82"/>
    <mergeCell ref="B40:F40"/>
    <mergeCell ref="B47:F47"/>
    <mergeCell ref="B54:F54"/>
    <mergeCell ref="B61:F61"/>
    <mergeCell ref="B68:F68"/>
    <mergeCell ref="B33:F33"/>
    <mergeCell ref="B26:F26"/>
    <mergeCell ref="B5:F5"/>
    <mergeCell ref="B12:F12"/>
    <mergeCell ref="B19:F19"/>
  </mergeCells>
  <pageMargins left="0.70866141732283472" right="0.70866141732283472" top="0.55118110236220474" bottom="0.35433070866141736" header="0.31496062992125984" footer="0.31496062992125984"/>
  <pageSetup paperSize="8" scale="99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F60"/>
  <sheetViews>
    <sheetView zoomScaleNormal="100" workbookViewId="0"/>
  </sheetViews>
  <sheetFormatPr defaultColWidth="8.85546875" defaultRowHeight="15"/>
  <cols>
    <col min="1" max="1" width="8.85546875" style="8"/>
    <col min="2" max="2" width="50.7109375" style="8" customWidth="1"/>
    <col min="3" max="6" width="20.7109375" style="8" customWidth="1"/>
    <col min="7" max="7" width="17.85546875" style="8" customWidth="1"/>
    <col min="8" max="8" width="17.5703125" style="8" customWidth="1"/>
    <col min="9" max="9" width="18.5703125" style="8" customWidth="1"/>
    <col min="10" max="16384" width="8.85546875" style="8"/>
  </cols>
  <sheetData>
    <row r="2" spans="2:6" ht="29.25" customHeight="1">
      <c r="B2" s="101" t="s">
        <v>65</v>
      </c>
      <c r="C2" s="101"/>
      <c r="D2" s="101"/>
      <c r="E2" s="101"/>
      <c r="F2" s="101"/>
    </row>
    <row r="3" spans="2:6">
      <c r="B3" s="91"/>
      <c r="C3" s="91"/>
      <c r="D3" s="91"/>
      <c r="E3" s="91"/>
      <c r="F3" s="91"/>
    </row>
    <row r="4" spans="2:6" ht="15" customHeight="1">
      <c r="B4" s="90" t="s">
        <v>13</v>
      </c>
      <c r="C4" s="90"/>
      <c r="D4" s="90"/>
      <c r="E4" s="90"/>
      <c r="F4" s="90"/>
    </row>
    <row r="5" spans="2:6" ht="42.6" customHeight="1" thickBot="1">
      <c r="B5" s="9" t="s">
        <v>54</v>
      </c>
      <c r="C5" s="10" t="s">
        <v>5</v>
      </c>
      <c r="D5" s="10" t="s">
        <v>6</v>
      </c>
      <c r="E5" s="10" t="s">
        <v>7</v>
      </c>
      <c r="F5" s="10" t="s">
        <v>10</v>
      </c>
    </row>
    <row r="6" spans="2:6" ht="16.5" thickBot="1">
      <c r="B6" s="13" t="s">
        <v>8</v>
      </c>
      <c r="C6" s="60">
        <f>(+'Spese Correnti-Miss. 10'!C14+'Spese-Correnti-Miss.12'!C9)/1000000</f>
        <v>2047.0763809500004</v>
      </c>
      <c r="D6" s="60">
        <f>(+'Spese Correnti-Miss. 10'!D14+'Spese-Correnti-Miss.12'!D9)/1000000</f>
        <v>1399.4530100899999</v>
      </c>
      <c r="E6" s="60">
        <f>(+'Spese Correnti-Miss. 10'!E14+'Spese-Correnti-Miss.12'!E9)/1000000</f>
        <v>2208.72162329</v>
      </c>
      <c r="F6" s="58">
        <f>SUM(C6:E6)</f>
        <v>5655.2510143300005</v>
      </c>
    </row>
    <row r="7" spans="2:6" ht="16.5" thickBot="1">
      <c r="C7" s="60" t="s">
        <v>9</v>
      </c>
      <c r="D7" s="42" t="s">
        <v>9</v>
      </c>
      <c r="E7" s="42" t="s">
        <v>9</v>
      </c>
      <c r="F7" s="44" t="s">
        <v>9</v>
      </c>
    </row>
    <row r="8" spans="2:6">
      <c r="B8" s="90" t="s">
        <v>14</v>
      </c>
      <c r="C8" s="90"/>
      <c r="D8" s="90"/>
      <c r="E8" s="90"/>
      <c r="F8" s="90"/>
    </row>
    <row r="9" spans="2:6" ht="52.9" customHeight="1" thickBot="1">
      <c r="B9" s="9" t="s">
        <v>54</v>
      </c>
      <c r="C9" s="10" t="s">
        <v>5</v>
      </c>
      <c r="D9" s="10" t="s">
        <v>6</v>
      </c>
      <c r="E9" s="10" t="s">
        <v>7</v>
      </c>
      <c r="F9" s="10" t="s">
        <v>10</v>
      </c>
    </row>
    <row r="10" spans="2:6" ht="16.5" thickBot="1">
      <c r="B10" s="13" t="s">
        <v>8</v>
      </c>
      <c r="C10" s="60">
        <f>(+'Spese Correnti-Miss. 10'!C24+'Spese-Correnti-Miss.12'!C16)/1000000</f>
        <v>2768.5116063699993</v>
      </c>
      <c r="D10" s="60">
        <f>(+'Spese Correnti-Miss. 10'!D24+'Spese-Correnti-Miss.12'!D16)/1000000</f>
        <v>204.43273603999998</v>
      </c>
      <c r="E10" s="60">
        <f>(+'Spese Correnti-Miss. 10'!E24+'Spese-Correnti-Miss.12'!E16)/1000000</f>
        <v>652.61662676999993</v>
      </c>
      <c r="F10" s="58">
        <f>SUM(C10:E10)</f>
        <v>3625.5609691799991</v>
      </c>
    </row>
    <row r="11" spans="2:6" ht="15.75">
      <c r="C11" s="42" t="s">
        <v>9</v>
      </c>
      <c r="D11" s="42" t="s">
        <v>9</v>
      </c>
      <c r="E11" s="42" t="s">
        <v>9</v>
      </c>
      <c r="F11" s="44" t="s">
        <v>9</v>
      </c>
    </row>
    <row r="12" spans="2:6">
      <c r="B12" s="16" t="s">
        <v>78</v>
      </c>
      <c r="C12" s="29" t="s">
        <v>9</v>
      </c>
      <c r="D12" s="29" t="s">
        <v>9</v>
      </c>
      <c r="E12" s="29" t="s">
        <v>9</v>
      </c>
      <c r="F12" s="29" t="s">
        <v>9</v>
      </c>
    </row>
    <row r="13" spans="2:6" ht="32.1" customHeight="1" thickBot="1">
      <c r="B13" s="9" t="s">
        <v>54</v>
      </c>
      <c r="C13" s="10"/>
      <c r="D13" s="10" t="s">
        <v>6</v>
      </c>
      <c r="E13" s="10" t="s">
        <v>7</v>
      </c>
      <c r="F13" s="10" t="s">
        <v>10</v>
      </c>
    </row>
    <row r="14" spans="2:6" ht="16.5" thickBot="1">
      <c r="B14" s="13" t="s">
        <v>8</v>
      </c>
      <c r="C14" s="60">
        <f>SUM(C6,C10)</f>
        <v>4815.5879873199992</v>
      </c>
      <c r="D14" s="60">
        <f>SUM(D6,D10)</f>
        <v>1603.8857461299999</v>
      </c>
      <c r="E14" s="60">
        <f>SUM(E6,E10)</f>
        <v>2861.3382500600001</v>
      </c>
      <c r="F14" s="74">
        <f>SUM(C14:E14)</f>
        <v>9280.8119835099988</v>
      </c>
    </row>
    <row r="15" spans="2:6">
      <c r="B15" s="30"/>
      <c r="C15" s="54"/>
      <c r="D15" s="54"/>
      <c r="E15" s="54"/>
      <c r="F15" s="54"/>
    </row>
    <row r="16" spans="2:6" ht="9.75" customHeight="1"/>
    <row r="17" spans="2:6" ht="19.5" customHeight="1">
      <c r="B17" s="90" t="s">
        <v>11</v>
      </c>
      <c r="C17" s="90"/>
      <c r="D17" s="90"/>
      <c r="E17" s="90"/>
      <c r="F17" s="90"/>
    </row>
    <row r="18" spans="2:6" ht="32.25" thickBot="1">
      <c r="B18" s="9" t="s">
        <v>54</v>
      </c>
      <c r="C18" s="10" t="s">
        <v>5</v>
      </c>
      <c r="D18" s="10" t="s">
        <v>6</v>
      </c>
      <c r="E18" s="10" t="s">
        <v>7</v>
      </c>
      <c r="F18" s="10" t="s">
        <v>10</v>
      </c>
    </row>
    <row r="19" spans="2:6" ht="16.5" thickBot="1">
      <c r="B19" s="13" t="s">
        <v>8</v>
      </c>
      <c r="C19" s="60">
        <f>(+'Spese Correnti-Miss. 10'!C45+'Spese-Correnti-Miss.12'!C30)/1000000</f>
        <v>1176.0252128699997</v>
      </c>
      <c r="D19" s="60">
        <f>(+'Spese Correnti-Miss. 10'!D45+'Spese-Correnti-Miss.12'!D30)/1000000</f>
        <v>1169.95690773</v>
      </c>
      <c r="E19" s="60">
        <f>(+'Spese Correnti-Miss. 10'!E45+'Spese-Correnti-Miss.12'!E30)/1000000</f>
        <v>1691.6619184799999</v>
      </c>
      <c r="F19" s="61">
        <f>+('Spese Correnti-Miss. 10'!F45+'Spese-Correnti-Miss.12'!F30)/1000000</f>
        <v>4037.6440390799994</v>
      </c>
    </row>
    <row r="20" spans="2:6" ht="15.75">
      <c r="C20" s="42" t="s">
        <v>9</v>
      </c>
      <c r="D20" s="42" t="s">
        <v>9</v>
      </c>
      <c r="E20" s="42" t="s">
        <v>9</v>
      </c>
      <c r="F20" s="68"/>
    </row>
    <row r="21" spans="2:6">
      <c r="B21" s="15" t="s">
        <v>17</v>
      </c>
      <c r="C21" s="15"/>
      <c r="D21" s="15"/>
      <c r="E21" s="15"/>
      <c r="F21" s="15"/>
    </row>
    <row r="22" spans="2:6" ht="32.25" thickBot="1">
      <c r="B22" s="9" t="s">
        <v>54</v>
      </c>
      <c r="C22" s="10" t="s">
        <v>5</v>
      </c>
      <c r="D22" s="10" t="s">
        <v>6</v>
      </c>
      <c r="E22" s="10" t="s">
        <v>7</v>
      </c>
      <c r="F22" s="10" t="s">
        <v>10</v>
      </c>
    </row>
    <row r="23" spans="2:6" ht="16.5" thickBot="1">
      <c r="B23" s="13" t="s">
        <v>8</v>
      </c>
      <c r="C23" s="60">
        <f>(+'Spese Correnti-Miss. 10'!C55+'Spese-Correnti-Miss.12'!C37)/1000000</f>
        <v>1868.01297563</v>
      </c>
      <c r="D23" s="60">
        <f>(+'Spese Correnti-Miss. 10'!D55+'Spese-Correnti-Miss.12'!D37)/1000000</f>
        <v>259.84665602000001</v>
      </c>
      <c r="E23" s="60">
        <f>(+'Spese Correnti-Miss. 10'!E55+'Spese-Correnti-Miss.12'!E37)/1000000</f>
        <v>556.04761714999995</v>
      </c>
      <c r="F23" s="61">
        <f>+('Spese Correnti-Miss. 10'!F55+'Spese-Correnti-Miss.12'!F37)/1000000</f>
        <v>2683.9072487999993</v>
      </c>
    </row>
    <row r="24" spans="2:6" ht="15.75">
      <c r="C24" s="42"/>
      <c r="D24" s="42"/>
      <c r="E24" s="42"/>
      <c r="F24" s="68"/>
    </row>
    <row r="25" spans="2:6">
      <c r="B25" s="90" t="s">
        <v>79</v>
      </c>
      <c r="C25" s="90"/>
      <c r="D25" s="90"/>
      <c r="E25" s="90"/>
      <c r="F25" s="90"/>
    </row>
    <row r="26" spans="2:6" ht="32.25" thickBot="1">
      <c r="B26" s="9" t="s">
        <v>54</v>
      </c>
      <c r="C26" s="10" t="s">
        <v>5</v>
      </c>
      <c r="D26" s="10" t="s">
        <v>6</v>
      </c>
      <c r="E26" s="10" t="s">
        <v>7</v>
      </c>
      <c r="F26" s="10" t="s">
        <v>10</v>
      </c>
    </row>
    <row r="27" spans="2:6" ht="16.5" thickBot="1">
      <c r="B27" s="13" t="s">
        <v>8</v>
      </c>
      <c r="C27" s="60">
        <f>SUM(C19,C23)</f>
        <v>3044.0381884999997</v>
      </c>
      <c r="D27" s="60">
        <f>SUM(D19,D23)</f>
        <v>1429.80356375</v>
      </c>
      <c r="E27" s="60">
        <f>SUM(E19,E23)</f>
        <v>2247.7095356299997</v>
      </c>
      <c r="F27" s="61">
        <f>SUM(F19,F23)</f>
        <v>6721.5512878799982</v>
      </c>
    </row>
    <row r="28" spans="2:6" ht="18.75" customHeight="1">
      <c r="B28" s="30"/>
      <c r="C28" s="54"/>
      <c r="D28" s="54"/>
      <c r="E28" s="54"/>
      <c r="F28" s="54"/>
    </row>
    <row r="29" spans="2:6" ht="12.75" customHeight="1">
      <c r="B29" s="8" t="s">
        <v>9</v>
      </c>
    </row>
    <row r="30" spans="2:6">
      <c r="B30" s="90" t="s">
        <v>15</v>
      </c>
      <c r="C30" s="90"/>
      <c r="D30" s="90"/>
      <c r="E30" s="90"/>
      <c r="F30" s="90"/>
    </row>
    <row r="31" spans="2:6" ht="32.25" thickBot="1">
      <c r="B31" s="9" t="s">
        <v>54</v>
      </c>
      <c r="C31" s="10" t="s">
        <v>5</v>
      </c>
      <c r="D31" s="10" t="s">
        <v>6</v>
      </c>
      <c r="E31" s="10" t="s">
        <v>7</v>
      </c>
      <c r="F31" s="10" t="s">
        <v>10</v>
      </c>
    </row>
    <row r="32" spans="2:6" ht="16.5" thickBot="1">
      <c r="B32" s="13" t="s">
        <v>8</v>
      </c>
      <c r="C32" s="60">
        <f>(+'Spese Correnti-Miss. 10'!C76+'Spese-Correnti-Miss.12'!C51)/1000000</f>
        <v>184.10977696000003</v>
      </c>
      <c r="D32" s="60">
        <f>(+'Spese Correnti-Miss. 10'!D76+'Spese-Correnti-Miss.12'!D51)/1000000</f>
        <v>246.12872507000003</v>
      </c>
      <c r="E32" s="60">
        <f>(+'Spese Correnti-Miss. 10'!E76+'Spese-Correnti-Miss.12'!E51)/1000000</f>
        <v>358.56995659000006</v>
      </c>
      <c r="F32" s="61">
        <f>+('Spese Correnti-Miss. 10'!F76+'Spese-Correnti-Miss.12'!F51)/1000000</f>
        <v>788.8084586199999</v>
      </c>
    </row>
    <row r="33" spans="2:6" ht="15.75">
      <c r="C33" s="42"/>
      <c r="D33" s="42"/>
      <c r="E33" s="42"/>
      <c r="F33" s="68"/>
    </row>
    <row r="34" spans="2:6">
      <c r="B34" s="16" t="s">
        <v>16</v>
      </c>
      <c r="C34" s="16"/>
      <c r="D34" s="16"/>
      <c r="E34" s="16"/>
      <c r="F34" s="16"/>
    </row>
    <row r="35" spans="2:6" ht="32.25" thickBot="1">
      <c r="B35" s="9" t="s">
        <v>54</v>
      </c>
      <c r="C35" s="10" t="s">
        <v>5</v>
      </c>
      <c r="D35" s="10" t="s">
        <v>6</v>
      </c>
      <c r="E35" s="10" t="s">
        <v>7</v>
      </c>
      <c r="F35" s="10" t="s">
        <v>10</v>
      </c>
    </row>
    <row r="36" spans="2:6" ht="16.5" thickBot="1">
      <c r="B36" s="13" t="s">
        <v>8</v>
      </c>
      <c r="C36" s="60">
        <f>(+'Spese Correnti-Miss. 10'!C86+'Spese-Correnti-Miss.12'!C58)/1000000</f>
        <v>304.41596914999997</v>
      </c>
      <c r="D36" s="60">
        <f>(+'Spese Correnti-Miss. 10'!D86+'Spese-Correnti-Miss.12'!D58)/1000000</f>
        <v>112.93717331000002</v>
      </c>
      <c r="E36" s="60">
        <f>(+'Spese Correnti-Miss. 10'!E86+'Spese-Correnti-Miss.12'!E58)/1000000</f>
        <v>71.707193590000003</v>
      </c>
      <c r="F36" s="61">
        <f>+('Spese Correnti-Miss. 10'!F86+'Spese-Correnti-Miss.12'!F58)/1000000</f>
        <v>489.06033604999993</v>
      </c>
    </row>
    <row r="37" spans="2:6" ht="15.75">
      <c r="C37" s="42"/>
      <c r="D37" s="42"/>
      <c r="E37" s="42"/>
      <c r="F37" s="68"/>
    </row>
    <row r="38" spans="2:6">
      <c r="B38" s="90" t="s">
        <v>80</v>
      </c>
      <c r="C38" s="90"/>
      <c r="D38" s="90"/>
      <c r="E38" s="90"/>
      <c r="F38" s="90"/>
    </row>
    <row r="39" spans="2:6" ht="32.25" thickBot="1">
      <c r="B39" s="9" t="s">
        <v>54</v>
      </c>
      <c r="C39" s="10" t="s">
        <v>5</v>
      </c>
      <c r="D39" s="10" t="s">
        <v>6</v>
      </c>
      <c r="E39" s="10" t="s">
        <v>7</v>
      </c>
      <c r="F39" s="10" t="s">
        <v>10</v>
      </c>
    </row>
    <row r="40" spans="2:6" ht="16.5" thickBot="1">
      <c r="B40" s="13" t="s">
        <v>8</v>
      </c>
      <c r="C40" s="60">
        <f>SUM(C32,C36)</f>
        <v>488.52574611</v>
      </c>
      <c r="D40" s="60">
        <f>SUM(D32,D36)</f>
        <v>359.06589838000002</v>
      </c>
      <c r="E40" s="60">
        <f>SUM(E32,E36)</f>
        <v>430.27715018000004</v>
      </c>
      <c r="F40" s="61">
        <f>SUM(F32,F36)</f>
        <v>1277.8687946699997</v>
      </c>
    </row>
    <row r="41" spans="2:6">
      <c r="B41" s="30"/>
      <c r="C41" s="54"/>
      <c r="D41" s="54"/>
      <c r="E41" s="54"/>
      <c r="F41" s="54"/>
    </row>
    <row r="42" spans="2:6" ht="12" customHeight="1"/>
    <row r="43" spans="2:6">
      <c r="B43" s="90" t="s">
        <v>12</v>
      </c>
      <c r="C43" s="90"/>
      <c r="D43" s="90"/>
      <c r="E43" s="90"/>
      <c r="F43" s="90"/>
    </row>
    <row r="44" spans="2:6" ht="32.25" thickBot="1">
      <c r="B44" s="9" t="s">
        <v>54</v>
      </c>
      <c r="C44" s="10" t="s">
        <v>5</v>
      </c>
      <c r="D44" s="10" t="s">
        <v>6</v>
      </c>
      <c r="E44" s="10" t="s">
        <v>7</v>
      </c>
      <c r="F44" s="10" t="s">
        <v>10</v>
      </c>
    </row>
    <row r="45" spans="2:6" ht="16.5" thickBot="1">
      <c r="B45" s="13" t="s">
        <v>8</v>
      </c>
      <c r="C45" s="60">
        <f>SUM(C19+C32)</f>
        <v>1360.1349898299998</v>
      </c>
      <c r="D45" s="60">
        <f>SUM(D19+D32)</f>
        <v>1416.0856328</v>
      </c>
      <c r="E45" s="60">
        <f>SUM(E19+E32)</f>
        <v>2050.2318750700001</v>
      </c>
      <c r="F45" s="61">
        <f>SUM(C45:E45)</f>
        <v>4826.4524977000001</v>
      </c>
    </row>
    <row r="46" spans="2:6">
      <c r="C46" s="54"/>
      <c r="D46" s="54"/>
      <c r="E46" s="54"/>
      <c r="F46" s="75" t="s">
        <v>9</v>
      </c>
    </row>
    <row r="47" spans="2:6">
      <c r="B47" s="16" t="s">
        <v>18</v>
      </c>
      <c r="C47" s="16"/>
      <c r="D47" s="16"/>
      <c r="E47" s="16"/>
      <c r="F47" s="16"/>
    </row>
    <row r="48" spans="2:6" ht="32.25" thickBot="1">
      <c r="B48" s="9" t="s">
        <v>54</v>
      </c>
      <c r="C48" s="10" t="s">
        <v>5</v>
      </c>
      <c r="D48" s="10" t="s">
        <v>6</v>
      </c>
      <c r="E48" s="10" t="s">
        <v>7</v>
      </c>
      <c r="F48" s="10" t="s">
        <v>10</v>
      </c>
    </row>
    <row r="49" spans="2:6" ht="16.5" thickBot="1">
      <c r="B49" s="13" t="s">
        <v>8</v>
      </c>
      <c r="C49" s="60">
        <f>SUM(C23+C36)</f>
        <v>2172.4289447800002</v>
      </c>
      <c r="D49" s="60">
        <f>SUM(D23+D36)</f>
        <v>372.78382933</v>
      </c>
      <c r="E49" s="60">
        <f>SUM(E23+E36)</f>
        <v>627.75481073999993</v>
      </c>
      <c r="F49" s="61">
        <f>SUM(C49:E49)</f>
        <v>3172.9675848500001</v>
      </c>
    </row>
    <row r="50" spans="2:6">
      <c r="C50" s="54"/>
      <c r="D50" s="54"/>
      <c r="E50" s="54"/>
      <c r="F50" s="75" t="s">
        <v>9</v>
      </c>
    </row>
    <row r="51" spans="2:6">
      <c r="B51" s="90" t="s">
        <v>81</v>
      </c>
      <c r="C51" s="90"/>
      <c r="D51" s="90"/>
      <c r="E51" s="90"/>
      <c r="F51" s="90"/>
    </row>
    <row r="52" spans="2:6" ht="32.25" thickBot="1">
      <c r="B52" s="9" t="s">
        <v>54</v>
      </c>
      <c r="C52" s="10" t="s">
        <v>5</v>
      </c>
      <c r="D52" s="10" t="s">
        <v>6</v>
      </c>
      <c r="E52" s="10" t="s">
        <v>7</v>
      </c>
      <c r="F52" s="10" t="s">
        <v>10</v>
      </c>
    </row>
    <row r="53" spans="2:6" ht="16.5" thickBot="1">
      <c r="B53" s="13" t="s">
        <v>8</v>
      </c>
      <c r="C53" s="60">
        <f>SUM(C45,C49)</f>
        <v>3532.5639346099997</v>
      </c>
      <c r="D53" s="60">
        <f>SUM(D45,D49)</f>
        <v>1788.8694621300001</v>
      </c>
      <c r="E53" s="60">
        <f>SUM(E45,E49)</f>
        <v>2677.9866858099999</v>
      </c>
      <c r="F53" s="61">
        <f>SUM(C53:E53)</f>
        <v>7999.4200825499993</v>
      </c>
    </row>
    <row r="54" spans="2:6">
      <c r="B54" s="34" t="s">
        <v>9</v>
      </c>
      <c r="C54" s="54"/>
      <c r="D54" s="54"/>
      <c r="E54" s="54"/>
      <c r="F54" s="75" t="s">
        <v>9</v>
      </c>
    </row>
    <row r="55" spans="2:6">
      <c r="B55" s="51" t="s">
        <v>9</v>
      </c>
      <c r="C55" s="43"/>
      <c r="D55" s="43"/>
      <c r="E55" s="43"/>
      <c r="F55" s="43" t="s">
        <v>9</v>
      </c>
    </row>
    <row r="56" spans="2:6">
      <c r="C56" s="31"/>
      <c r="D56" s="31"/>
      <c r="E56" s="31"/>
      <c r="F56" s="31"/>
    </row>
    <row r="57" spans="2:6">
      <c r="C57" s="31"/>
      <c r="D57" s="31"/>
    </row>
    <row r="58" spans="2:6">
      <c r="C58" s="31"/>
      <c r="D58" s="31"/>
      <c r="E58" s="31"/>
    </row>
    <row r="59" spans="2:6">
      <c r="C59" s="31" t="s">
        <v>9</v>
      </c>
      <c r="E59" s="31"/>
    </row>
    <row r="60" spans="2:6">
      <c r="C60" s="31" t="s">
        <v>9</v>
      </c>
    </row>
  </sheetData>
  <mergeCells count="10">
    <mergeCell ref="B2:F2"/>
    <mergeCell ref="B51:F51"/>
    <mergeCell ref="B38:F38"/>
    <mergeCell ref="B43:F43"/>
    <mergeCell ref="B30:F30"/>
    <mergeCell ref="B3:F3"/>
    <mergeCell ref="B4:F4"/>
    <mergeCell ref="B8:F8"/>
    <mergeCell ref="B17:F17"/>
    <mergeCell ref="B25:F25"/>
  </mergeCells>
  <pageMargins left="0.7" right="0.7" top="0.75" bottom="0.75" header="0.3" footer="0.3"/>
  <pageSetup paperSize="8" scale="9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F57"/>
  <sheetViews>
    <sheetView zoomScaleNormal="100" workbookViewId="0"/>
  </sheetViews>
  <sheetFormatPr defaultColWidth="8.85546875" defaultRowHeight="15"/>
  <cols>
    <col min="1" max="1" width="8.85546875" style="2"/>
    <col min="2" max="2" width="50.7109375" style="2" customWidth="1"/>
    <col min="3" max="6" width="20.7109375" style="2" customWidth="1"/>
    <col min="7" max="7" width="17.42578125" style="2" customWidth="1"/>
    <col min="8" max="8" width="17.28515625" style="2" customWidth="1"/>
    <col min="9" max="10" width="16.85546875" style="2" customWidth="1"/>
    <col min="11" max="16384" width="8.85546875" style="2"/>
  </cols>
  <sheetData>
    <row r="2" spans="2:6" ht="30" customHeight="1">
      <c r="B2" s="101" t="s">
        <v>64</v>
      </c>
      <c r="C2" s="101"/>
      <c r="D2" s="101"/>
      <c r="E2" s="101"/>
      <c r="F2" s="101"/>
    </row>
    <row r="3" spans="2:6" ht="11.25" customHeight="1">
      <c r="B3" s="102"/>
      <c r="C3" s="102"/>
      <c r="D3" s="102"/>
      <c r="E3" s="102"/>
      <c r="F3" s="102"/>
    </row>
    <row r="4" spans="2:6">
      <c r="B4" s="92" t="s">
        <v>26</v>
      </c>
      <c r="C4" s="94"/>
      <c r="D4" s="94"/>
      <c r="E4" s="94"/>
      <c r="F4" s="94"/>
    </row>
    <row r="5" spans="2:6" ht="39.950000000000003" customHeight="1" thickBot="1">
      <c r="B5" s="9" t="s">
        <v>55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6.5" thickBot="1">
      <c r="B6" s="5" t="s">
        <v>8</v>
      </c>
      <c r="C6" s="60">
        <f>(+'Spese Conto Cap.-Miss. 10'!C13+'Spese-Conto Cap.-Miss.12'!C9)/1000000</f>
        <v>1016.7317159500001</v>
      </c>
      <c r="D6" s="60">
        <f>(+'Spese Conto Cap.-Miss. 10'!D13+'Spese-Conto Cap.-Miss.12'!D9)/1000000</f>
        <v>300.73755689999996</v>
      </c>
      <c r="E6" s="60">
        <f>(+'Spese Conto Cap.-Miss. 10'!E13+'Spese-Conto Cap.-Miss.12'!E9)/1000000</f>
        <v>1057.10645841</v>
      </c>
      <c r="F6" s="64">
        <f t="shared" ref="F6" si="0">SUM(C6:E6)</f>
        <v>2374.5757312599999</v>
      </c>
    </row>
    <row r="7" spans="2:6" ht="15.75">
      <c r="C7" s="42"/>
      <c r="D7" s="42"/>
      <c r="E7" s="42"/>
      <c r="F7" s="68"/>
    </row>
    <row r="8" spans="2:6">
      <c r="B8" s="92" t="s">
        <v>29</v>
      </c>
      <c r="C8" s="94"/>
      <c r="D8" s="94"/>
      <c r="E8" s="94"/>
      <c r="F8" s="94"/>
    </row>
    <row r="9" spans="2:6" ht="39.950000000000003" customHeight="1" thickBot="1">
      <c r="B9" s="9" t="s">
        <v>55</v>
      </c>
      <c r="C9" s="3" t="s">
        <v>5</v>
      </c>
      <c r="D9" s="3" t="s">
        <v>6</v>
      </c>
      <c r="E9" s="3" t="s">
        <v>7</v>
      </c>
      <c r="F9" s="3" t="s">
        <v>10</v>
      </c>
    </row>
    <row r="10" spans="2:6" ht="16.5" thickBot="1">
      <c r="B10" s="5" t="s">
        <v>8</v>
      </c>
      <c r="C10" s="60">
        <f>(+'Spese Conto Cap.-Miss. 10'!C23+'Spese-Conto Cap.-Miss.12'!C16)/1000000</f>
        <v>214.53303585</v>
      </c>
      <c r="D10" s="60">
        <f>(+'Spese Conto Cap.-Miss. 10'!D23+'Spese-Conto Cap.-Miss.12'!D16)/1000000</f>
        <v>0</v>
      </c>
      <c r="E10" s="60">
        <f>(+'Spese Conto Cap.-Miss. 10'!E23+'Spese-Conto Cap.-Miss.12'!E16)/1000000</f>
        <v>502.47547266000004</v>
      </c>
      <c r="F10" s="64">
        <f>SUM(C10:E10)</f>
        <v>717.00850851000007</v>
      </c>
    </row>
    <row r="11" spans="2:6" ht="15.75">
      <c r="C11" s="42"/>
      <c r="D11" s="42"/>
      <c r="E11" s="42"/>
      <c r="F11" s="68"/>
    </row>
    <row r="12" spans="2:6">
      <c r="B12" s="92" t="s">
        <v>82</v>
      </c>
      <c r="C12" s="92"/>
      <c r="D12" s="92"/>
      <c r="E12" s="92"/>
      <c r="F12" s="92"/>
    </row>
    <row r="13" spans="2:6" ht="39.950000000000003" customHeight="1" thickBot="1">
      <c r="B13" s="9" t="s">
        <v>55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6.5" thickBot="1">
      <c r="B14" s="5" t="s">
        <v>8</v>
      </c>
      <c r="C14" s="69">
        <f>SUM(C6,C10)</f>
        <v>1231.2647518000001</v>
      </c>
      <c r="D14" s="69">
        <f>SUM(D6,D10)</f>
        <v>300.73755689999996</v>
      </c>
      <c r="E14" s="69">
        <f>SUM(E6,E10)</f>
        <v>1559.5819310699999</v>
      </c>
      <c r="F14" s="6">
        <f>SUM(F6,F10)</f>
        <v>3091.5842397699998</v>
      </c>
    </row>
    <row r="15" spans="2:6">
      <c r="B15" s="32"/>
      <c r="C15" s="42"/>
      <c r="D15" s="42"/>
      <c r="E15" s="42"/>
      <c r="F15" s="42"/>
    </row>
    <row r="16" spans="2:6" ht="11.25" customHeight="1">
      <c r="B16" s="7"/>
      <c r="C16" s="7"/>
      <c r="D16" s="7"/>
      <c r="E16" s="7"/>
      <c r="F16" s="7"/>
    </row>
    <row r="17" spans="2:6">
      <c r="B17" s="92" t="s">
        <v>27</v>
      </c>
      <c r="C17" s="94"/>
      <c r="D17" s="94"/>
      <c r="E17" s="94"/>
      <c r="F17" s="94"/>
    </row>
    <row r="18" spans="2:6" ht="39.950000000000003" customHeight="1" thickBot="1">
      <c r="B18" s="9" t="s">
        <v>55</v>
      </c>
      <c r="C18" s="3" t="s">
        <v>5</v>
      </c>
      <c r="D18" s="3" t="s">
        <v>6</v>
      </c>
      <c r="E18" s="3" t="s">
        <v>7</v>
      </c>
      <c r="F18" s="3" t="s">
        <v>10</v>
      </c>
    </row>
    <row r="19" spans="2:6" ht="16.5" thickBot="1">
      <c r="B19" s="5" t="s">
        <v>8</v>
      </c>
      <c r="C19" s="69">
        <f>(+'Spese Conto Cap.-Miss. 10'!C44+'Spese-Conto Cap.-Miss.12'!C30)/1000000</f>
        <v>687.5360205500001</v>
      </c>
      <c r="D19" s="69">
        <f>(+'Spese Conto Cap.-Miss. 10'!D44+'Spese-Conto Cap.-Miss.12'!D30)/1000000</f>
        <v>207.46968482</v>
      </c>
      <c r="E19" s="69">
        <f>(+'Spese Conto Cap.-Miss. 10'!E44+'Spese-Conto Cap.-Miss.12'!E30)/1000000</f>
        <v>531.330693</v>
      </c>
      <c r="F19" s="64">
        <f t="shared" ref="F19" si="1">SUM(C19:E19)</f>
        <v>1426.3363983700001</v>
      </c>
    </row>
    <row r="20" spans="2:6" ht="15.75">
      <c r="C20" s="42"/>
      <c r="D20" s="42"/>
      <c r="E20" s="42"/>
      <c r="F20" s="68"/>
    </row>
    <row r="21" spans="2:6" ht="31.5" customHeight="1">
      <c r="B21" s="95" t="s">
        <v>28</v>
      </c>
      <c r="C21" s="95"/>
      <c r="D21" s="95"/>
      <c r="E21" s="95"/>
      <c r="F21" s="95"/>
    </row>
    <row r="22" spans="2:6" ht="39.950000000000003" customHeight="1" thickBot="1">
      <c r="B22" s="9" t="s">
        <v>55</v>
      </c>
      <c r="C22" s="3" t="s">
        <v>5</v>
      </c>
      <c r="D22" s="3" t="s">
        <v>6</v>
      </c>
      <c r="E22" s="3" t="s">
        <v>7</v>
      </c>
      <c r="F22" s="3" t="s">
        <v>10</v>
      </c>
    </row>
    <row r="23" spans="2:6" ht="16.5" thickBot="1">
      <c r="B23" s="5" t="s">
        <v>8</v>
      </c>
      <c r="C23" s="69">
        <f>(+'Spese Conto Cap.-Miss. 10'!C54+'Spese-Conto Cap.-Miss.12'!C37)/1000000</f>
        <v>193.06512624000001</v>
      </c>
      <c r="D23" s="69">
        <f>(+'Spese Conto Cap.-Miss. 10'!D54+'Spese-Conto Cap.-Miss.12'!D37)/1000000</f>
        <v>0.17499999999999999</v>
      </c>
      <c r="E23" s="69">
        <f>(+'Spese Conto Cap.-Miss. 10'!E54+'Spese-Conto Cap.-Miss.12'!E37)/1000000</f>
        <v>75.933712329999992</v>
      </c>
      <c r="F23" s="64">
        <f t="shared" ref="F23" si="2">SUM(C23:E23)</f>
        <v>269.17383857000004</v>
      </c>
    </row>
    <row r="24" spans="2:6" ht="15.75">
      <c r="C24" s="42"/>
      <c r="D24" s="42"/>
      <c r="E24" s="42"/>
      <c r="F24" s="68"/>
    </row>
    <row r="25" spans="2:6">
      <c r="B25" s="92" t="s">
        <v>71</v>
      </c>
      <c r="C25" s="94"/>
      <c r="D25" s="94"/>
      <c r="E25" s="94"/>
      <c r="F25" s="94"/>
    </row>
    <row r="26" spans="2:6" ht="39.950000000000003" customHeight="1" thickBot="1">
      <c r="B26" s="9" t="s">
        <v>55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6.5" thickBot="1">
      <c r="B27" s="5" t="s">
        <v>8</v>
      </c>
      <c r="C27" s="69">
        <f>SUM(C19,C23)</f>
        <v>880.60114679000014</v>
      </c>
      <c r="D27" s="69">
        <f>SUM(D19,D23)</f>
        <v>207.64468482000001</v>
      </c>
      <c r="E27" s="69">
        <f>SUM(E19,E23)</f>
        <v>607.26440533000005</v>
      </c>
      <c r="F27" s="64">
        <f t="shared" ref="F27" si="3">SUM(C27:E27)</f>
        <v>1695.5102369400001</v>
      </c>
    </row>
    <row r="28" spans="2:6">
      <c r="B28" s="32"/>
      <c r="C28" s="42"/>
      <c r="D28" s="42"/>
      <c r="E28" s="42"/>
      <c r="F28" s="42"/>
    </row>
    <row r="29" spans="2:6" ht="12.75" customHeight="1">
      <c r="B29" s="7"/>
      <c r="C29" s="7"/>
      <c r="D29" s="7"/>
      <c r="E29" s="7"/>
      <c r="F29" s="7"/>
    </row>
    <row r="30" spans="2:6">
      <c r="B30" s="92" t="s">
        <v>20</v>
      </c>
      <c r="C30" s="92"/>
      <c r="D30" s="92"/>
      <c r="E30" s="92"/>
      <c r="F30" s="92"/>
    </row>
    <row r="31" spans="2:6" ht="39.950000000000003" customHeight="1" thickBot="1">
      <c r="B31" s="9" t="s">
        <v>55</v>
      </c>
      <c r="C31" s="3" t="s">
        <v>5</v>
      </c>
      <c r="D31" s="3" t="s">
        <v>6</v>
      </c>
      <c r="E31" s="3" t="s">
        <v>7</v>
      </c>
      <c r="F31" s="3" t="s">
        <v>10</v>
      </c>
    </row>
    <row r="32" spans="2:6" ht="16.5" thickBot="1">
      <c r="B32" s="5" t="s">
        <v>8</v>
      </c>
      <c r="C32" s="69">
        <f>(+'Spese Conto Cap.-Miss. 10'!C75+'Spese-Conto Cap.-Miss.12'!C51)/1000000</f>
        <v>209.46436075</v>
      </c>
      <c r="D32" s="69">
        <f>(+'Spese Conto Cap.-Miss. 10'!D75+'Spese-Conto Cap.-Miss.12'!D51)/1000000</f>
        <v>93.060673709999975</v>
      </c>
      <c r="E32" s="69">
        <f>(+'Spese Conto Cap.-Miss. 10'!E75+'Spese-Conto Cap.-Miss.12'!E51)/1000000</f>
        <v>339.20493102000006</v>
      </c>
      <c r="F32" s="64">
        <f t="shared" ref="F32" si="4">SUM(C32:E32)</f>
        <v>641.72996548000003</v>
      </c>
    </row>
    <row r="33" spans="2:6" ht="15.75">
      <c r="C33" s="42"/>
      <c r="D33" s="42"/>
      <c r="E33" s="42"/>
      <c r="F33" s="68"/>
    </row>
    <row r="34" spans="2:6" ht="31.5" customHeight="1">
      <c r="B34" s="95" t="s">
        <v>30</v>
      </c>
      <c r="C34" s="95"/>
      <c r="D34" s="95"/>
      <c r="E34" s="95"/>
      <c r="F34" s="95"/>
    </row>
    <row r="35" spans="2:6" ht="39.950000000000003" customHeight="1" thickBot="1">
      <c r="B35" s="9" t="s">
        <v>55</v>
      </c>
      <c r="C35" s="3" t="s">
        <v>5</v>
      </c>
      <c r="D35" s="3" t="s">
        <v>6</v>
      </c>
      <c r="E35" s="3" t="s">
        <v>7</v>
      </c>
      <c r="F35" s="3" t="s">
        <v>10</v>
      </c>
    </row>
    <row r="36" spans="2:6" ht="16.5" thickBot="1">
      <c r="B36" s="5" t="s">
        <v>8</v>
      </c>
      <c r="C36" s="69">
        <f>(+'Spese Conto Cap.-Miss. 10'!C85+'Spese-Conto Cap.-Miss.12'!C58)/1000000</f>
        <v>22.413347549999997</v>
      </c>
      <c r="D36" s="69">
        <f>(+'Spese Conto Cap.-Miss. 10'!D85+'Spese-Conto Cap.-Miss.12'!D58)/1000000</f>
        <v>9.8229999999999998E-2</v>
      </c>
      <c r="E36" s="69">
        <f>(+'Spese Conto Cap.-Miss. 10'!E85+'Spese-Conto Cap.-Miss.12'!E58)/1000000</f>
        <v>256.44337121000007</v>
      </c>
      <c r="F36" s="64">
        <f t="shared" ref="F36" si="5">SUM(C36:E36)</f>
        <v>278.95494876000009</v>
      </c>
    </row>
    <row r="37" spans="2:6" ht="15.75">
      <c r="C37" s="42"/>
      <c r="D37" s="42"/>
      <c r="E37" s="42"/>
      <c r="F37" s="68"/>
    </row>
    <row r="38" spans="2:6">
      <c r="B38" s="92" t="s">
        <v>72</v>
      </c>
      <c r="C38" s="92"/>
      <c r="D38" s="92"/>
      <c r="E38" s="92"/>
      <c r="F38" s="92"/>
    </row>
    <row r="39" spans="2:6" ht="39.950000000000003" customHeight="1" thickBot="1">
      <c r="B39" s="9" t="s">
        <v>55</v>
      </c>
      <c r="C39" s="3" t="s">
        <v>5</v>
      </c>
      <c r="D39" s="3" t="s">
        <v>6</v>
      </c>
      <c r="E39" s="3" t="s">
        <v>7</v>
      </c>
      <c r="F39" s="3" t="s">
        <v>10</v>
      </c>
    </row>
    <row r="40" spans="2:6" ht="16.5" thickBot="1">
      <c r="B40" s="5" t="s">
        <v>8</v>
      </c>
      <c r="C40" s="69">
        <f>SUM(C32,C36)</f>
        <v>231.87770829999999</v>
      </c>
      <c r="D40" s="69">
        <f>SUM(D32,D36)</f>
        <v>93.158903709999976</v>
      </c>
      <c r="E40" s="69">
        <f>SUM(E32,E36)</f>
        <v>595.64830223000013</v>
      </c>
      <c r="F40" s="64">
        <f t="shared" ref="F40" si="6">SUM(C40:E40)</f>
        <v>920.68491424000013</v>
      </c>
    </row>
    <row r="41" spans="2:6">
      <c r="B41" s="32"/>
      <c r="C41" s="42"/>
      <c r="D41" s="42"/>
      <c r="E41" s="42"/>
      <c r="F41" s="42"/>
    </row>
    <row r="42" spans="2:6" ht="9" customHeight="1">
      <c r="B42" s="7"/>
      <c r="C42" s="7"/>
      <c r="D42" s="7"/>
      <c r="E42" s="7"/>
      <c r="F42" s="7"/>
    </row>
    <row r="43" spans="2:6" ht="32.25" customHeight="1">
      <c r="B43" s="95" t="s">
        <v>21</v>
      </c>
      <c r="C43" s="95"/>
      <c r="D43" s="95"/>
      <c r="E43" s="95"/>
      <c r="F43" s="95"/>
    </row>
    <row r="44" spans="2:6" ht="39.950000000000003" customHeight="1" thickBot="1">
      <c r="B44" s="9" t="s">
        <v>55</v>
      </c>
      <c r="C44" s="3" t="s">
        <v>5</v>
      </c>
      <c r="D44" s="3" t="s">
        <v>6</v>
      </c>
      <c r="E44" s="3" t="s">
        <v>7</v>
      </c>
      <c r="F44" s="3" t="s">
        <v>10</v>
      </c>
    </row>
    <row r="45" spans="2:6" ht="16.5" thickBot="1">
      <c r="B45" s="5" t="s">
        <v>8</v>
      </c>
      <c r="C45" s="69">
        <f>SUM(C19,C32)</f>
        <v>897.00038130000007</v>
      </c>
      <c r="D45" s="69">
        <f>SUM(D19,D32)</f>
        <v>300.53035852999994</v>
      </c>
      <c r="E45" s="69">
        <f>SUM(E19,E32)</f>
        <v>870.53562402000011</v>
      </c>
      <c r="F45" s="6">
        <f>SUM(C45:E45)</f>
        <v>2068.06636385</v>
      </c>
    </row>
    <row r="46" spans="2:6">
      <c r="B46" s="32"/>
      <c r="C46" s="75" t="s">
        <v>9</v>
      </c>
      <c r="D46" s="75" t="s">
        <v>9</v>
      </c>
      <c r="E46" s="75" t="s">
        <v>9</v>
      </c>
      <c r="F46" s="75" t="s">
        <v>9</v>
      </c>
    </row>
    <row r="47" spans="2:6" ht="39" customHeight="1">
      <c r="B47" s="95" t="s">
        <v>31</v>
      </c>
      <c r="C47" s="95"/>
      <c r="D47" s="95"/>
      <c r="E47" s="95"/>
      <c r="F47" s="95"/>
    </row>
    <row r="48" spans="2:6" ht="39.950000000000003" customHeight="1" thickBot="1">
      <c r="B48" s="9" t="s">
        <v>55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6" ht="16.5" thickBot="1">
      <c r="B49" s="5" t="s">
        <v>8</v>
      </c>
      <c r="C49" s="69">
        <f>SUM(C23+C36)</f>
        <v>215.47847379000001</v>
      </c>
      <c r="D49" s="69">
        <f>SUM(D23+D36)</f>
        <v>0.27322999999999997</v>
      </c>
      <c r="E49" s="69">
        <f>SUM(E23+E36)</f>
        <v>332.37708354000006</v>
      </c>
      <c r="F49" s="6">
        <f>SUM(F23+F36)</f>
        <v>548.12878733000014</v>
      </c>
    </row>
    <row r="50" spans="2:6">
      <c r="C50" s="75" t="s">
        <v>9</v>
      </c>
      <c r="D50" s="75" t="s">
        <v>9</v>
      </c>
      <c r="E50" s="75" t="s">
        <v>9</v>
      </c>
      <c r="F50" s="75" t="s">
        <v>9</v>
      </c>
    </row>
    <row r="51" spans="2:6">
      <c r="B51" s="22" t="s">
        <v>73</v>
      </c>
      <c r="C51" s="23"/>
      <c r="D51" s="23"/>
      <c r="E51" s="23"/>
      <c r="F51" s="23"/>
    </row>
    <row r="52" spans="2:6" ht="39.950000000000003" customHeight="1" thickBot="1">
      <c r="B52" s="9" t="s">
        <v>55</v>
      </c>
      <c r="C52" s="3" t="s">
        <v>5</v>
      </c>
      <c r="D52" s="3" t="s">
        <v>6</v>
      </c>
      <c r="E52" s="3" t="s">
        <v>7</v>
      </c>
      <c r="F52" s="3" t="s">
        <v>10</v>
      </c>
    </row>
    <row r="53" spans="2:6" ht="16.5" thickBot="1">
      <c r="B53" s="5" t="s">
        <v>8</v>
      </c>
      <c r="C53" s="69">
        <f>SUM(C45,C49)</f>
        <v>1112.47885509</v>
      </c>
      <c r="D53" s="69">
        <f>SUM(D45,D49)</f>
        <v>300.80358852999996</v>
      </c>
      <c r="E53" s="69">
        <f>SUM(E45,E49)</f>
        <v>1202.9127075600002</v>
      </c>
      <c r="F53" s="6">
        <f>SUM(F45,F49)</f>
        <v>2616.1951511800003</v>
      </c>
    </row>
    <row r="54" spans="2:6">
      <c r="B54" s="35" t="s">
        <v>9</v>
      </c>
      <c r="C54" s="75" t="s">
        <v>9</v>
      </c>
      <c r="D54" s="75" t="s">
        <v>9</v>
      </c>
      <c r="E54" s="75" t="s">
        <v>9</v>
      </c>
      <c r="F54" s="75" t="s">
        <v>9</v>
      </c>
    </row>
    <row r="55" spans="2:6">
      <c r="B55" s="36" t="s">
        <v>9</v>
      </c>
      <c r="C55" s="48" t="s">
        <v>9</v>
      </c>
      <c r="D55" s="48"/>
      <c r="E55" s="48"/>
      <c r="F55" s="55" t="s">
        <v>9</v>
      </c>
    </row>
    <row r="56" spans="2:6">
      <c r="B56" s="2" t="s">
        <v>9</v>
      </c>
      <c r="C56" s="31"/>
      <c r="D56" s="31"/>
      <c r="E56" s="31"/>
      <c r="F56" s="31"/>
    </row>
    <row r="57" spans="2:6">
      <c r="C57" s="7"/>
      <c r="D57" s="7"/>
      <c r="E57" s="7"/>
      <c r="F57" s="7"/>
    </row>
  </sheetData>
  <mergeCells count="13">
    <mergeCell ref="B47:F47"/>
    <mergeCell ref="B3:F3"/>
    <mergeCell ref="B4:F4"/>
    <mergeCell ref="B25:F25"/>
    <mergeCell ref="B12:F12"/>
    <mergeCell ref="B17:F17"/>
    <mergeCell ref="B21:F21"/>
    <mergeCell ref="B43:F43"/>
    <mergeCell ref="B2:F2"/>
    <mergeCell ref="B30:F30"/>
    <mergeCell ref="B38:F38"/>
    <mergeCell ref="B8:F8"/>
    <mergeCell ref="B34:F34"/>
  </mergeCells>
  <printOptions horizontalCentered="1"/>
  <pageMargins left="0.70866141732283472" right="0.70866141732283472" top="0.35433070866141736" bottom="0.35433070866141736" header="0.31496062992125984" footer="0.31496062992125984"/>
  <pageSetup paperSize="8" scale="99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F58"/>
  <sheetViews>
    <sheetView tabSelected="1" zoomScaleNormal="100" workbookViewId="0"/>
  </sheetViews>
  <sheetFormatPr defaultColWidth="8.85546875" defaultRowHeight="15"/>
  <cols>
    <col min="1" max="1" width="8.85546875" style="2"/>
    <col min="2" max="2" width="50.7109375" style="2" customWidth="1"/>
    <col min="3" max="6" width="20.7109375" style="2" customWidth="1"/>
    <col min="7" max="16384" width="8.85546875" style="2"/>
  </cols>
  <sheetData>
    <row r="2" spans="2:6" ht="30" customHeight="1">
      <c r="B2" s="101" t="s">
        <v>63</v>
      </c>
      <c r="C2" s="101"/>
      <c r="D2" s="101"/>
      <c r="E2" s="101"/>
      <c r="F2" s="101"/>
    </row>
    <row r="3" spans="2:6" ht="15" customHeight="1">
      <c r="B3" s="93"/>
      <c r="C3" s="93"/>
      <c r="D3" s="93"/>
      <c r="E3" s="93"/>
      <c r="F3" s="93"/>
    </row>
    <row r="4" spans="2:6">
      <c r="B4" s="92" t="s">
        <v>40</v>
      </c>
      <c r="C4" s="94"/>
      <c r="D4" s="94"/>
      <c r="E4" s="94"/>
      <c r="F4" s="94"/>
    </row>
    <row r="5" spans="2:6" ht="32.1" customHeight="1" thickBot="1">
      <c r="B5" s="21" t="s">
        <v>56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6.5" thickBot="1">
      <c r="B6" s="5" t="s">
        <v>8</v>
      </c>
      <c r="C6" s="69">
        <f>+'Tot. Spese Corr. 10-12 '!C6+'Tot. C.Cap. 10-12'!C6</f>
        <v>3063.8080969000002</v>
      </c>
      <c r="D6" s="69">
        <f>+'Tot. Spese Corr. 10-12 '!D6+'Tot. C.Cap. 10-12'!D6</f>
        <v>1700.1905669899998</v>
      </c>
      <c r="E6" s="69">
        <f>+'Tot. Spese Corr. 10-12 '!E6+'Tot. C.Cap. 10-12'!E6</f>
        <v>3265.8280817</v>
      </c>
      <c r="F6" s="64">
        <f t="shared" ref="F6" si="0">SUM(C6:E6)</f>
        <v>8029.8267455900004</v>
      </c>
    </row>
    <row r="7" spans="2:6">
      <c r="C7" s="45"/>
      <c r="D7" s="45"/>
      <c r="E7" s="45"/>
      <c r="F7" s="45" t="s">
        <v>9</v>
      </c>
    </row>
    <row r="8" spans="2:6" ht="30" customHeight="1">
      <c r="B8" s="95" t="s">
        <v>41</v>
      </c>
      <c r="C8" s="103"/>
      <c r="D8" s="103"/>
      <c r="E8" s="103"/>
      <c r="F8" s="103"/>
    </row>
    <row r="9" spans="2:6" ht="32.1" customHeight="1" thickBot="1">
      <c r="B9" s="21" t="s">
        <v>56</v>
      </c>
      <c r="C9" s="3" t="s">
        <v>5</v>
      </c>
      <c r="D9" s="3" t="s">
        <v>6</v>
      </c>
      <c r="E9" s="3" t="s">
        <v>7</v>
      </c>
      <c r="F9" s="3" t="s">
        <v>10</v>
      </c>
    </row>
    <row r="10" spans="2:6" ht="16.5" thickBot="1">
      <c r="B10" s="5" t="s">
        <v>8</v>
      </c>
      <c r="C10" s="69">
        <f>+'Tot. Spese Corr. 10-12 '!C10+'Tot. C.Cap. 10-12'!C10</f>
        <v>2983.0446422199993</v>
      </c>
      <c r="D10" s="69">
        <f>+'Tot. Spese Corr. 10-12 '!D10+'Tot. C.Cap. 10-12'!D10</f>
        <v>204.43273603999998</v>
      </c>
      <c r="E10" s="69">
        <f>+'Tot. Spese Corr. 10-12 '!E10+'Tot. C.Cap. 10-12'!E10</f>
        <v>1155.09209943</v>
      </c>
      <c r="F10" s="64">
        <f t="shared" ref="F10" si="1">SUM(C10:E10)</f>
        <v>4342.5694776899991</v>
      </c>
    </row>
    <row r="11" spans="2:6">
      <c r="C11" s="45"/>
      <c r="D11" s="45"/>
      <c r="E11" s="45"/>
      <c r="F11" s="45" t="s">
        <v>9</v>
      </c>
    </row>
    <row r="12" spans="2:6">
      <c r="B12" s="92" t="s">
        <v>83</v>
      </c>
      <c r="C12" s="92"/>
      <c r="D12" s="92"/>
      <c r="E12" s="92"/>
      <c r="F12" s="92"/>
    </row>
    <row r="13" spans="2:6" ht="32.1" customHeight="1" thickBot="1">
      <c r="B13" s="21" t="s">
        <v>56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6.5" thickBot="1">
      <c r="B14" s="5" t="s">
        <v>8</v>
      </c>
      <c r="C14" s="69">
        <f>SUM(C6,C10)</f>
        <v>6046.8527391199996</v>
      </c>
      <c r="D14" s="69">
        <f>SUM(D6,D10)</f>
        <v>1904.6233030299998</v>
      </c>
      <c r="E14" s="69">
        <f>SUM(E6,E10)</f>
        <v>4420.9201811299999</v>
      </c>
      <c r="F14" s="64">
        <f>SUM(C14:E14)</f>
        <v>12372.39622328</v>
      </c>
    </row>
    <row r="15" spans="2:6" ht="15" customHeight="1">
      <c r="C15" s="55"/>
      <c r="D15" s="55"/>
      <c r="E15" s="55"/>
      <c r="F15" s="55"/>
    </row>
    <row r="16" spans="2:6" ht="13.5" customHeight="1">
      <c r="B16" s="7"/>
      <c r="C16" s="7"/>
      <c r="D16" s="7"/>
      <c r="E16" s="7"/>
      <c r="F16" s="7"/>
    </row>
    <row r="17" spans="2:6" ht="31.5" customHeight="1">
      <c r="B17" s="95" t="s">
        <v>42</v>
      </c>
      <c r="C17" s="103"/>
      <c r="D17" s="103"/>
      <c r="E17" s="103"/>
      <c r="F17" s="103"/>
    </row>
    <row r="18" spans="2:6" ht="32.1" customHeight="1" thickBot="1">
      <c r="B18" s="21" t="s">
        <v>56</v>
      </c>
      <c r="C18" s="3" t="s">
        <v>5</v>
      </c>
      <c r="D18" s="3" t="s">
        <v>6</v>
      </c>
      <c r="E18" s="3" t="s">
        <v>7</v>
      </c>
      <c r="F18" s="3" t="s">
        <v>10</v>
      </c>
    </row>
    <row r="19" spans="2:6" ht="16.5" thickBot="1">
      <c r="B19" s="5" t="s">
        <v>8</v>
      </c>
      <c r="C19" s="69">
        <f>+'Tot. Spese Corr. 10-12 '!C19+'Tot. C.Cap. 10-12'!C19</f>
        <v>1863.5612334199998</v>
      </c>
      <c r="D19" s="69">
        <f>+'Tot. Spese Corr. 10-12 '!D19+'Tot. C.Cap. 10-12'!D19</f>
        <v>1377.4265925499999</v>
      </c>
      <c r="E19" s="69">
        <f>+'Tot. Spese Corr. 10-12 '!E19+'Tot. C.Cap. 10-12'!E19</f>
        <v>2222.9926114800001</v>
      </c>
      <c r="F19" s="64">
        <f t="shared" ref="F19" si="2">SUM(C19:E19)</f>
        <v>5463.98043745</v>
      </c>
    </row>
    <row r="20" spans="2:6">
      <c r="C20" s="45"/>
      <c r="D20" s="45"/>
      <c r="E20" s="45"/>
      <c r="F20" s="45" t="s">
        <v>9</v>
      </c>
    </row>
    <row r="21" spans="2:6" ht="30.75" customHeight="1">
      <c r="B21" s="95" t="s">
        <v>43</v>
      </c>
      <c r="C21" s="95"/>
      <c r="D21" s="95"/>
      <c r="E21" s="95"/>
      <c r="F21" s="95"/>
    </row>
    <row r="22" spans="2:6" ht="32.1" customHeight="1" thickBot="1">
      <c r="B22" s="21" t="s">
        <v>56</v>
      </c>
      <c r="C22" s="3" t="s">
        <v>5</v>
      </c>
      <c r="D22" s="3" t="s">
        <v>6</v>
      </c>
      <c r="E22" s="3" t="s">
        <v>7</v>
      </c>
      <c r="F22" s="3" t="s">
        <v>10</v>
      </c>
    </row>
    <row r="23" spans="2:6" ht="16.5" thickBot="1">
      <c r="B23" s="5" t="s">
        <v>8</v>
      </c>
      <c r="C23" s="69">
        <f>+'Tot. Spese Corr. 10-12 '!C23+'Tot. C.Cap. 10-12'!C23</f>
        <v>2061.07810187</v>
      </c>
      <c r="D23" s="69">
        <f>+'Tot. Spese Corr. 10-12 '!D23+'Tot. C.Cap. 10-12'!D23</f>
        <v>260.02165602000002</v>
      </c>
      <c r="E23" s="69">
        <f>+'Tot. Spese Corr. 10-12 '!E23+'Tot. C.Cap. 10-12'!E23</f>
        <v>631.98132947999989</v>
      </c>
      <c r="F23" s="64">
        <f t="shared" ref="F23" si="3">SUM(C23:E23)</f>
        <v>2953.0810873700002</v>
      </c>
    </row>
    <row r="24" spans="2:6">
      <c r="C24" s="45"/>
      <c r="D24" s="45"/>
      <c r="E24" s="45"/>
      <c r="F24" s="45" t="s">
        <v>9</v>
      </c>
    </row>
    <row r="25" spans="2:6">
      <c r="B25" s="92" t="s">
        <v>84</v>
      </c>
      <c r="C25" s="94"/>
      <c r="D25" s="94"/>
      <c r="E25" s="94"/>
      <c r="F25" s="94"/>
    </row>
    <row r="26" spans="2:6" ht="32.1" customHeight="1" thickBot="1">
      <c r="B26" s="21" t="s">
        <v>56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6.5" thickBot="1">
      <c r="B27" s="5" t="s">
        <v>8</v>
      </c>
      <c r="C27" s="69">
        <f>SUM(C19,C23)</f>
        <v>3924.6393352899995</v>
      </c>
      <c r="D27" s="69">
        <f>SUM(D19,D23)</f>
        <v>1637.44824857</v>
      </c>
      <c r="E27" s="69">
        <f>SUM(E19,E23)</f>
        <v>2854.9739409599997</v>
      </c>
      <c r="F27" s="64">
        <f>SUM(C27:E27)</f>
        <v>8417.0615248199992</v>
      </c>
    </row>
    <row r="28" spans="2:6">
      <c r="B28" s="47"/>
      <c r="C28" s="55"/>
      <c r="D28" s="55"/>
      <c r="E28" s="55"/>
      <c r="F28" s="55"/>
    </row>
    <row r="29" spans="2:6" ht="13.5" customHeight="1">
      <c r="B29" s="7"/>
      <c r="C29" s="7"/>
      <c r="D29" s="7"/>
      <c r="E29" s="7"/>
      <c r="F29" s="7"/>
    </row>
    <row r="30" spans="2:6" ht="32.25" customHeight="1">
      <c r="B30" s="95" t="s">
        <v>44</v>
      </c>
      <c r="C30" s="95"/>
      <c r="D30" s="95"/>
      <c r="E30" s="95"/>
      <c r="F30" s="95"/>
    </row>
    <row r="31" spans="2:6" ht="32.1" customHeight="1" thickBot="1">
      <c r="B31" s="21" t="s">
        <v>56</v>
      </c>
      <c r="C31" s="3" t="s">
        <v>5</v>
      </c>
      <c r="D31" s="3" t="s">
        <v>6</v>
      </c>
      <c r="E31" s="3" t="s">
        <v>7</v>
      </c>
      <c r="F31" s="3" t="s">
        <v>10</v>
      </c>
    </row>
    <row r="32" spans="2:6" ht="16.5" thickBot="1">
      <c r="B32" s="5" t="s">
        <v>8</v>
      </c>
      <c r="C32" s="69">
        <f>+'Tot. Spese Corr. 10-12 '!C32+'Tot. C.Cap. 10-12'!C32</f>
        <v>393.57413771000006</v>
      </c>
      <c r="D32" s="69">
        <f>+'Tot. Spese Corr. 10-12 '!D32+'Tot. C.Cap. 10-12'!D32</f>
        <v>339.18939878000003</v>
      </c>
      <c r="E32" s="69">
        <f>+'Tot. Spese Corr. 10-12 '!E32+'Tot. C.Cap. 10-12'!E32</f>
        <v>697.77488761000018</v>
      </c>
      <c r="F32" s="64">
        <f>SUM(C32:E32)</f>
        <v>1430.5384241000002</v>
      </c>
    </row>
    <row r="33" spans="2:6">
      <c r="C33" s="48"/>
      <c r="D33" s="48"/>
      <c r="E33" s="48"/>
      <c r="F33" s="48"/>
    </row>
    <row r="34" spans="2:6" ht="34.5" customHeight="1">
      <c r="B34" s="95" t="s">
        <v>45</v>
      </c>
      <c r="C34" s="95"/>
      <c r="D34" s="95"/>
      <c r="E34" s="95"/>
      <c r="F34" s="95"/>
    </row>
    <row r="35" spans="2:6" ht="32.1" customHeight="1" thickBot="1">
      <c r="B35" s="21" t="s">
        <v>56</v>
      </c>
      <c r="C35" s="3" t="s">
        <v>5</v>
      </c>
      <c r="D35" s="3" t="s">
        <v>6</v>
      </c>
      <c r="E35" s="3" t="s">
        <v>7</v>
      </c>
      <c r="F35" s="3" t="s">
        <v>10</v>
      </c>
    </row>
    <row r="36" spans="2:6" ht="16.5" thickBot="1">
      <c r="B36" s="5" t="s">
        <v>8</v>
      </c>
      <c r="C36" s="69">
        <f>+'Tot. Spese Corr. 10-12 '!C36+'Tot. C.Cap. 10-12'!C36</f>
        <v>326.82931669999994</v>
      </c>
      <c r="D36" s="69">
        <f>+'Tot. Spese Corr. 10-12 '!D36+'Tot. C.Cap. 10-12'!D36</f>
        <v>113.03540331000002</v>
      </c>
      <c r="E36" s="69">
        <f>+'Tot. Spese Corr. 10-12 '!E36+'Tot. C.Cap. 10-12'!E36</f>
        <v>328.1505648000001</v>
      </c>
      <c r="F36" s="64">
        <f>SUM(C36:E36)</f>
        <v>768.01528481000003</v>
      </c>
    </row>
    <row r="37" spans="2:6">
      <c r="C37" s="45"/>
      <c r="D37" s="45"/>
      <c r="E37" s="45"/>
      <c r="F37" s="45" t="s">
        <v>9</v>
      </c>
    </row>
    <row r="38" spans="2:6">
      <c r="B38" s="92" t="s">
        <v>85</v>
      </c>
      <c r="C38" s="92"/>
      <c r="D38" s="92"/>
      <c r="E38" s="92"/>
      <c r="F38" s="92"/>
    </row>
    <row r="39" spans="2:6" ht="32.1" customHeight="1" thickBot="1">
      <c r="B39" s="21" t="s">
        <v>56</v>
      </c>
      <c r="C39" s="3" t="s">
        <v>5</v>
      </c>
      <c r="D39" s="3" t="s">
        <v>6</v>
      </c>
      <c r="E39" s="3" t="s">
        <v>7</v>
      </c>
      <c r="F39" s="3" t="s">
        <v>10</v>
      </c>
    </row>
    <row r="40" spans="2:6" ht="16.5" thickBot="1">
      <c r="B40" s="5" t="s">
        <v>8</v>
      </c>
      <c r="C40" s="69">
        <f>SUM(C32,C36)</f>
        <v>720.40345440999999</v>
      </c>
      <c r="D40" s="69">
        <f>SUM(D32,D36)</f>
        <v>452.22480209000003</v>
      </c>
      <c r="E40" s="69">
        <f>SUM(E32,E36)</f>
        <v>1025.9254524100002</v>
      </c>
      <c r="F40" s="64">
        <f>SUM(F32,F36)</f>
        <v>2198.5537089100003</v>
      </c>
    </row>
    <row r="41" spans="2:6">
      <c r="B41" s="32"/>
      <c r="C41" s="56"/>
      <c r="D41" s="56"/>
      <c r="E41" s="56"/>
      <c r="F41" s="56"/>
    </row>
    <row r="42" spans="2:6">
      <c r="B42" s="47"/>
      <c r="C42" s="48"/>
      <c r="D42" s="48"/>
      <c r="E42" s="48"/>
      <c r="F42" s="48"/>
    </row>
    <row r="43" spans="2:6" ht="36" customHeight="1">
      <c r="B43" s="95" t="s">
        <v>46</v>
      </c>
      <c r="C43" s="95"/>
      <c r="D43" s="95"/>
      <c r="E43" s="95"/>
      <c r="F43" s="95"/>
    </row>
    <row r="44" spans="2:6" ht="32.1" customHeight="1" thickBot="1">
      <c r="B44" s="21" t="s">
        <v>56</v>
      </c>
      <c r="C44" s="3" t="s">
        <v>5</v>
      </c>
      <c r="D44" s="3" t="s">
        <v>6</v>
      </c>
      <c r="E44" s="3" t="s">
        <v>7</v>
      </c>
      <c r="F44" s="3" t="s">
        <v>10</v>
      </c>
    </row>
    <row r="45" spans="2:6" ht="16.5" thickBot="1">
      <c r="B45" s="5" t="s">
        <v>8</v>
      </c>
      <c r="C45" s="69">
        <f>+'Tot. Spese Corr. 10-12 '!C45+'Tot. C.Cap. 10-12'!C45</f>
        <v>2257.1353711299998</v>
      </c>
      <c r="D45" s="69">
        <f>+'Tot. Spese Corr. 10-12 '!D45+'Tot. C.Cap. 10-12'!D45</f>
        <v>1716.6159913299998</v>
      </c>
      <c r="E45" s="69">
        <f>+'Tot. Spese Corr. 10-12 '!E45+'Tot. C.Cap. 10-12'!E45</f>
        <v>2920.7674990900005</v>
      </c>
      <c r="F45" s="64">
        <f>SUM(C45:E45)</f>
        <v>6894.5188615500001</v>
      </c>
    </row>
    <row r="46" spans="2:6">
      <c r="C46" s="48"/>
      <c r="D46" s="48"/>
      <c r="E46" s="48"/>
      <c r="F46" s="48"/>
    </row>
    <row r="47" spans="2:6" ht="33" customHeight="1">
      <c r="B47" s="95" t="s">
        <v>47</v>
      </c>
      <c r="C47" s="95"/>
      <c r="D47" s="95"/>
      <c r="E47" s="95"/>
      <c r="F47" s="95"/>
    </row>
    <row r="48" spans="2:6" ht="32.1" customHeight="1" thickBot="1">
      <c r="B48" s="21" t="s">
        <v>56</v>
      </c>
      <c r="C48" s="3" t="s">
        <v>5</v>
      </c>
      <c r="D48" s="37" t="s">
        <v>6</v>
      </c>
      <c r="E48" s="3" t="s">
        <v>7</v>
      </c>
      <c r="F48" s="3" t="s">
        <v>10</v>
      </c>
    </row>
    <row r="49" spans="2:6" ht="16.5" thickBot="1">
      <c r="B49" s="5" t="s">
        <v>8</v>
      </c>
      <c r="C49" s="70">
        <f>+'Tot. Spese Corr. 10-12 '!C49+'Tot. C.Cap. 10-12'!C49</f>
        <v>2387.9074185700001</v>
      </c>
      <c r="D49" s="70">
        <f>+'Tot. Spese Corr. 10-12 '!D49+'Tot. C.Cap. 10-12'!D49</f>
        <v>373.05705933000002</v>
      </c>
      <c r="E49" s="70">
        <f>+'Tot. Spese Corr. 10-12 '!E49+'Tot. C.Cap. 10-12'!E49</f>
        <v>960.13189427999998</v>
      </c>
      <c r="F49" s="64">
        <f>SUM(C49:E49)</f>
        <v>3721.0963721799999</v>
      </c>
    </row>
    <row r="50" spans="2:6">
      <c r="C50" s="77"/>
      <c r="D50" s="77"/>
      <c r="E50" s="77"/>
      <c r="F50" s="77"/>
    </row>
    <row r="51" spans="2:6" ht="30.75" customHeight="1">
      <c r="B51" s="95" t="s">
        <v>86</v>
      </c>
      <c r="C51" s="95"/>
      <c r="D51" s="95"/>
      <c r="E51" s="95"/>
      <c r="F51" s="95"/>
    </row>
    <row r="52" spans="2:6" ht="32.1" customHeight="1" thickBot="1">
      <c r="B52" s="21" t="s">
        <v>56</v>
      </c>
      <c r="C52" s="3" t="s">
        <v>5</v>
      </c>
      <c r="D52" s="3" t="s">
        <v>6</v>
      </c>
      <c r="E52" s="3" t="s">
        <v>7</v>
      </c>
      <c r="F52" s="3" t="s">
        <v>10</v>
      </c>
    </row>
    <row r="53" spans="2:6" ht="16.5" thickBot="1">
      <c r="B53" s="5" t="s">
        <v>8</v>
      </c>
      <c r="C53" s="69">
        <f>+'Tot. Spese Corr. 10-12 '!C53+'Tot. C.Cap. 10-12'!C53</f>
        <v>4645.0427897</v>
      </c>
      <c r="D53" s="69">
        <f>+'Tot. Spese Corr. 10-12 '!D53+'Tot. C.Cap. 10-12'!D53</f>
        <v>2089.6730506600002</v>
      </c>
      <c r="E53" s="69">
        <f>+'Tot. Spese Corr. 10-12 '!E53+'Tot. C.Cap. 10-12'!E53</f>
        <v>3880.8993933700003</v>
      </c>
      <c r="F53" s="64">
        <f>SUM(C53:E53)</f>
        <v>10615.615233730001</v>
      </c>
    </row>
    <row r="54" spans="2:6">
      <c r="B54" s="36" t="s">
        <v>9</v>
      </c>
      <c r="C54" s="78"/>
      <c r="D54" s="78"/>
      <c r="E54" s="78"/>
      <c r="F54" s="78"/>
    </row>
    <row r="55" spans="2:6">
      <c r="B55" s="46" t="s">
        <v>9</v>
      </c>
      <c r="C55" s="48"/>
      <c r="D55" s="48"/>
      <c r="E55" s="48"/>
      <c r="F55" s="55"/>
    </row>
    <row r="56" spans="2:6">
      <c r="C56" s="7"/>
      <c r="D56" s="7"/>
      <c r="E56" s="7"/>
      <c r="F56" s="7"/>
    </row>
    <row r="58" spans="2:6">
      <c r="F58" s="2" t="s">
        <v>9</v>
      </c>
    </row>
  </sheetData>
  <mergeCells count="14">
    <mergeCell ref="B51:F51"/>
    <mergeCell ref="B2:F2"/>
    <mergeCell ref="B21:F21"/>
    <mergeCell ref="B8:F8"/>
    <mergeCell ref="B38:F38"/>
    <mergeCell ref="B47:F47"/>
    <mergeCell ref="B43:F43"/>
    <mergeCell ref="B34:F34"/>
    <mergeCell ref="B3:F3"/>
    <mergeCell ref="B4:F4"/>
    <mergeCell ref="B25:F25"/>
    <mergeCell ref="B30:F30"/>
    <mergeCell ref="B12:F12"/>
    <mergeCell ref="B17:F17"/>
  </mergeCells>
  <pageMargins left="0.70866141732283472" right="0.70866141732283472" top="0.55118110236220474" bottom="0.55118110236220474" header="0.31496062992125984" footer="0.31496062992125984"/>
  <pageSetup paperSize="8" scale="9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14</vt:i4>
      </vt:variant>
    </vt:vector>
  </HeadingPairs>
  <TitlesOfParts>
    <vt:vector size="21" baseType="lpstr">
      <vt:lpstr>Spese Correnti-Miss. 10</vt:lpstr>
      <vt:lpstr>Spese Conto Cap.-Miss. 10</vt:lpstr>
      <vt:lpstr>Spese-Correnti-Miss.12</vt:lpstr>
      <vt:lpstr>Spese-Conto Cap.-Miss.12</vt:lpstr>
      <vt:lpstr>Tot. Spese Corr. 10-12 </vt:lpstr>
      <vt:lpstr>Tot. C.Cap. 10-12</vt:lpstr>
      <vt:lpstr>Tot. Corr.+C.Cap. 10-12</vt:lpstr>
      <vt:lpstr>'Spese Conto Cap.-Miss. 10'!Area_stampa</vt:lpstr>
      <vt:lpstr>'Spese Correnti-Miss. 10'!Area_stampa</vt:lpstr>
      <vt:lpstr>'Spese-Conto Cap.-Miss.12'!Area_stampa</vt:lpstr>
      <vt:lpstr>'Spese-Correnti-Miss.12'!Area_stampa</vt:lpstr>
      <vt:lpstr>'Tot. C.Cap. 10-12'!Area_stampa</vt:lpstr>
      <vt:lpstr>'Tot. Corr.+C.Cap. 10-12'!Area_stampa</vt:lpstr>
      <vt:lpstr>'Tot. Spese Corr. 10-12 '!Area_stampa</vt:lpstr>
      <vt:lpstr>'Spese Conto Cap.-Miss. 10'!Print_Area</vt:lpstr>
      <vt:lpstr>'Spese Correnti-Miss. 10'!Print_Area</vt:lpstr>
      <vt:lpstr>'Spese-Conto Cap.-Miss.12'!Print_Area</vt:lpstr>
      <vt:lpstr>'Spese-Correnti-Miss.12'!Print_Area</vt:lpstr>
      <vt:lpstr>'Tot. C.Cap. 10-12'!Print_Area</vt:lpstr>
      <vt:lpstr>'Tot. Corr.+C.Cap. 10-12'!Print_Area</vt:lpstr>
      <vt:lpstr>'Tot. Spese Corr. 10-12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Zacchi Giovanni</cp:lastModifiedBy>
  <cp:lastPrinted>2021-02-11T09:32:53Z</cp:lastPrinted>
  <dcterms:created xsi:type="dcterms:W3CDTF">2016-04-19T07:50:50Z</dcterms:created>
  <dcterms:modified xsi:type="dcterms:W3CDTF">2021-02-24T10:22:04Z</dcterms:modified>
</cp:coreProperties>
</file>